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0" activeTab="2"/>
  </bookViews>
  <sheets>
    <sheet name="Нагрузка_ПС" sheetId="1" r:id="rId1"/>
    <sheet name="АЧР+гр вр " sheetId="2" r:id="rId2"/>
    <sheet name="Ведомость учета" sheetId="3" r:id="rId3"/>
    <sheet name="сводная табл1" sheetId="4" r:id="rId4"/>
    <sheet name="табл2 субаб и сторонние" sheetId="5" r:id="rId5"/>
  </sheets>
  <definedNames>
    <definedName name="_xlnm.Print_Area" localSheetId="1">'АЧР+гр вр '!#REF!</definedName>
    <definedName name="_xlnm.Print_Area" localSheetId="3">'сводная табл1'!$B$2:$K$40</definedName>
    <definedName name="_xlnm.Print_Area" localSheetId="4">'табл2 субаб и сторонние'!$C$1:$DP$37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624478348" val="960" rev="124" revOS="4" revMin="124" revMax="0"/>
      <pm:docPrefs xmlns:pm="smNativeData" id="1624478348" fixedDigits="0" showNotice="1" showFrameBounds="1" autoChart="1" recalcOnPrint="1" recalcOnCopy="1" finalRounding="1" compatTextArt="1" tab="567" useDefinedPrintRange="1" printArea="currentSheet"/>
      <pm:compatibility xmlns:pm="smNativeData" id="1624478348" overlapCells="1"/>
      <pm:defCurrency xmlns:pm="smNativeData" id="1624478348"/>
    </ext>
  </extLst>
</workbook>
</file>

<file path=xl/calcChain.xml><?xml version="1.0" encoding="utf-8"?>
<calcChain xmlns="http://schemas.openxmlformats.org/spreadsheetml/2006/main">
  <c r="I12" i="4" l="1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BM32" i="5" l="1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BL32" i="5"/>
  <c r="BJ32" i="5" l="1"/>
  <c r="BB32" i="5"/>
  <c r="AZ32" i="5"/>
  <c r="AO32" i="5"/>
  <c r="AP32" i="5"/>
  <c r="AQ32" i="5"/>
  <c r="AR32" i="5"/>
  <c r="AS32" i="5"/>
  <c r="AE32" i="5"/>
  <c r="AF32" i="5"/>
  <c r="AG32" i="5"/>
  <c r="AH32" i="5"/>
  <c r="AI32" i="5"/>
  <c r="AJ32" i="5"/>
  <c r="AK32" i="5"/>
  <c r="AL32" i="5"/>
  <c r="AM32" i="5"/>
  <c r="Y32" i="5"/>
  <c r="Z32" i="5"/>
  <c r="AA32" i="5"/>
  <c r="AB32" i="5"/>
  <c r="AC32" i="5"/>
  <c r="N32" i="5"/>
  <c r="O32" i="5"/>
  <c r="P32" i="5"/>
  <c r="J32" i="5"/>
  <c r="K32" i="5"/>
  <c r="L32" i="5"/>
  <c r="D32" i="5"/>
  <c r="E32" i="5"/>
  <c r="F32" i="5"/>
  <c r="G32" i="5"/>
  <c r="R32" i="5"/>
  <c r="S32" i="5"/>
  <c r="T32" i="5"/>
  <c r="DP9" i="5"/>
  <c r="DP10" i="5"/>
  <c r="DP11" i="5"/>
  <c r="DP12" i="5"/>
  <c r="DP13" i="5"/>
  <c r="DP14" i="5"/>
  <c r="DP15" i="5"/>
  <c r="DP16" i="5"/>
  <c r="DP17" i="5"/>
  <c r="DP18" i="5"/>
  <c r="DP19" i="5"/>
  <c r="DP20" i="5"/>
  <c r="DP21" i="5"/>
  <c r="DP22" i="5"/>
  <c r="DP23" i="5"/>
  <c r="DP24" i="5"/>
  <c r="DP25" i="5"/>
  <c r="DP26" i="5"/>
  <c r="DP27" i="5"/>
  <c r="DP28" i="5"/>
  <c r="DP29" i="5"/>
  <c r="DP30" i="5"/>
  <c r="DP31" i="5"/>
  <c r="DP8" i="5"/>
  <c r="AX32" i="5" l="1"/>
  <c r="AW32" i="5"/>
  <c r="AV32" i="5"/>
  <c r="BK32" i="5"/>
  <c r="DO32" i="5" l="1"/>
  <c r="DN32" i="5"/>
  <c r="DM32" i="5"/>
  <c r="DL32" i="5"/>
  <c r="DK32" i="5"/>
  <c r="DJ32" i="5"/>
  <c r="DI32" i="5"/>
  <c r="DH32" i="5"/>
  <c r="DG32" i="5"/>
  <c r="DF32" i="5"/>
  <c r="DE32" i="5"/>
  <c r="DD32" i="5"/>
  <c r="DC32" i="5"/>
  <c r="DB32" i="5"/>
  <c r="DA32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I32" i="5"/>
  <c r="BH32" i="5"/>
  <c r="BG32" i="5"/>
  <c r="BF32" i="5"/>
  <c r="BE32" i="5"/>
  <c r="BD32" i="5"/>
  <c r="BC32" i="5"/>
  <c r="BA32" i="5"/>
  <c r="AY32" i="5"/>
  <c r="AU32" i="5"/>
  <c r="AT32" i="5"/>
  <c r="AN32" i="5"/>
  <c r="AD32" i="5"/>
  <c r="X32" i="5"/>
  <c r="W32" i="5"/>
  <c r="V32" i="5"/>
  <c r="U32" i="5"/>
  <c r="Q32" i="5"/>
  <c r="M32" i="5"/>
  <c r="I32" i="5"/>
  <c r="H32" i="5"/>
  <c r="AA34" i="3"/>
  <c r="K33" i="4" s="1"/>
  <c r="AA33" i="3"/>
  <c r="K32" i="4" s="1"/>
  <c r="AA32" i="3"/>
  <c r="K31" i="4" s="1"/>
  <c r="AA31" i="3"/>
  <c r="K30" i="4" s="1"/>
  <c r="AA30" i="3"/>
  <c r="K29" i="4" s="1"/>
  <c r="AA29" i="3"/>
  <c r="K28" i="4" s="1"/>
  <c r="AA28" i="3"/>
  <c r="K27" i="4" s="1"/>
  <c r="AA27" i="3"/>
  <c r="K26" i="4" s="1"/>
  <c r="AA26" i="3"/>
  <c r="K25" i="4" s="1"/>
  <c r="AA25" i="3"/>
  <c r="K24" i="4" s="1"/>
  <c r="AA24" i="3"/>
  <c r="K23" i="4" s="1"/>
  <c r="AA23" i="3"/>
  <c r="K22" i="4" s="1"/>
  <c r="AA22" i="3"/>
  <c r="K21" i="4" s="1"/>
  <c r="AA21" i="3"/>
  <c r="K20" i="4" s="1"/>
  <c r="AA20" i="3"/>
  <c r="K19" i="4" s="1"/>
  <c r="AA19" i="3"/>
  <c r="K18" i="4" s="1"/>
  <c r="AA18" i="3"/>
  <c r="K17" i="4" s="1"/>
  <c r="AA17" i="3"/>
  <c r="K16" i="4" s="1"/>
  <c r="AA16" i="3"/>
  <c r="K15" i="4" s="1"/>
  <c r="AA15" i="3"/>
  <c r="K14" i="4" s="1"/>
  <c r="AA14" i="3"/>
  <c r="K13" i="4" s="1"/>
  <c r="AA13" i="3"/>
  <c r="K12" i="4" s="1"/>
  <c r="AA12" i="3"/>
  <c r="K11" i="4" s="1"/>
  <c r="AA11" i="3"/>
  <c r="K10" i="4" s="1"/>
  <c r="H34" i="4"/>
  <c r="G34" i="4"/>
  <c r="F34" i="4"/>
  <c r="E34" i="4"/>
  <c r="D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1" i="4"/>
  <c r="I10" i="4"/>
  <c r="W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Z34" i="3"/>
  <c r="J33" i="4" s="1"/>
  <c r="X34" i="3"/>
  <c r="V34" i="3"/>
  <c r="Z33" i="3"/>
  <c r="J32" i="4" s="1"/>
  <c r="X33" i="3"/>
  <c r="V33" i="3"/>
  <c r="Z32" i="3"/>
  <c r="J31" i="4" s="1"/>
  <c r="X32" i="3"/>
  <c r="V32" i="3"/>
  <c r="Z31" i="3"/>
  <c r="J30" i="4" s="1"/>
  <c r="X31" i="3"/>
  <c r="V31" i="3"/>
  <c r="Z30" i="3"/>
  <c r="J29" i="4" s="1"/>
  <c r="X30" i="3"/>
  <c r="V30" i="3"/>
  <c r="Z29" i="3"/>
  <c r="J28" i="4" s="1"/>
  <c r="X29" i="3"/>
  <c r="V29" i="3"/>
  <c r="Z28" i="3"/>
  <c r="J27" i="4" s="1"/>
  <c r="X28" i="3"/>
  <c r="V28" i="3"/>
  <c r="Z27" i="3"/>
  <c r="J26" i="4" s="1"/>
  <c r="X27" i="3"/>
  <c r="V27" i="3"/>
  <c r="Z26" i="3"/>
  <c r="J25" i="4" s="1"/>
  <c r="X26" i="3"/>
  <c r="V26" i="3"/>
  <c r="Z25" i="3"/>
  <c r="J24" i="4" s="1"/>
  <c r="X25" i="3"/>
  <c r="V25" i="3"/>
  <c r="Z24" i="3"/>
  <c r="J23" i="4" s="1"/>
  <c r="X24" i="3"/>
  <c r="V24" i="3"/>
  <c r="Z23" i="3"/>
  <c r="J22" i="4" s="1"/>
  <c r="X23" i="3"/>
  <c r="V23" i="3"/>
  <c r="Z22" i="3"/>
  <c r="J21" i="4" s="1"/>
  <c r="X22" i="3"/>
  <c r="V22" i="3"/>
  <c r="Z21" i="3"/>
  <c r="J20" i="4" s="1"/>
  <c r="X21" i="3"/>
  <c r="V21" i="3"/>
  <c r="Z20" i="3"/>
  <c r="J19" i="4" s="1"/>
  <c r="X20" i="3"/>
  <c r="V20" i="3"/>
  <c r="Z19" i="3"/>
  <c r="J18" i="4" s="1"/>
  <c r="X19" i="3"/>
  <c r="V19" i="3"/>
  <c r="Z18" i="3"/>
  <c r="J17" i="4" s="1"/>
  <c r="X18" i="3"/>
  <c r="V18" i="3"/>
  <c r="Z17" i="3"/>
  <c r="J16" i="4" s="1"/>
  <c r="X17" i="3"/>
  <c r="V17" i="3"/>
  <c r="Z16" i="3"/>
  <c r="J15" i="4" s="1"/>
  <c r="X16" i="3"/>
  <c r="V16" i="3"/>
  <c r="Z15" i="3"/>
  <c r="J14" i="4" s="1"/>
  <c r="X15" i="3"/>
  <c r="V15" i="3"/>
  <c r="Z14" i="3"/>
  <c r="J13" i="4" s="1"/>
  <c r="X14" i="3"/>
  <c r="V14" i="3"/>
  <c r="Z13" i="3"/>
  <c r="J12" i="4" s="1"/>
  <c r="X13" i="3"/>
  <c r="V13" i="3"/>
  <c r="Z12" i="3"/>
  <c r="J11" i="4" s="1"/>
  <c r="X12" i="3"/>
  <c r="V12" i="3"/>
  <c r="Z11" i="3"/>
  <c r="J10" i="4" s="1"/>
  <c r="X11" i="3"/>
  <c r="V11" i="3"/>
  <c r="C10" i="3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Y18" i="3" l="1"/>
  <c r="Y21" i="3"/>
  <c r="Y29" i="3"/>
  <c r="Y34" i="3"/>
  <c r="Y16" i="3"/>
  <c r="AB16" i="3" s="1"/>
  <c r="Y24" i="3"/>
  <c r="AB24" i="3" s="1"/>
  <c r="Y19" i="3"/>
  <c r="AB19" i="3" s="1"/>
  <c r="Y14" i="3"/>
  <c r="AB14" i="3" s="1"/>
  <c r="Y22" i="3"/>
  <c r="AB22" i="3" s="1"/>
  <c r="Y30" i="3"/>
  <c r="AB30" i="3" s="1"/>
  <c r="Y17" i="3"/>
  <c r="AB17" i="3" s="1"/>
  <c r="Y25" i="3"/>
  <c r="AB25" i="3" s="1"/>
  <c r="Y33" i="3"/>
  <c r="AB33" i="3" s="1"/>
  <c r="Y32" i="3"/>
  <c r="AB32" i="3" s="1"/>
  <c r="Y12" i="3"/>
  <c r="AB12" i="3" s="1"/>
  <c r="Y15" i="3"/>
  <c r="AB15" i="3" s="1"/>
  <c r="Y13" i="3"/>
  <c r="AB13" i="3" s="1"/>
  <c r="Y20" i="3"/>
  <c r="AB20" i="3" s="1"/>
  <c r="Y27" i="3"/>
  <c r="AB27" i="3" s="1"/>
  <c r="X35" i="3"/>
  <c r="Y23" i="3"/>
  <c r="AB23" i="3" s="1"/>
  <c r="Y28" i="3"/>
  <c r="AB28" i="3" s="1"/>
  <c r="Y26" i="3"/>
  <c r="AB26" i="3" s="1"/>
  <c r="Y31" i="3"/>
  <c r="AB31" i="3" s="1"/>
  <c r="V35" i="3"/>
  <c r="DP32" i="5"/>
  <c r="AB29" i="3"/>
  <c r="AB34" i="3"/>
  <c r="AB18" i="3"/>
  <c r="AB21" i="3"/>
  <c r="I34" i="4"/>
  <c r="Y11" i="3"/>
  <c r="Z35" i="3"/>
  <c r="J34" i="4" s="1"/>
  <c r="AA35" i="3"/>
  <c r="K34" i="4" s="1"/>
  <c r="Y35" i="3" l="1"/>
  <c r="AB11" i="3"/>
  <c r="AB35" i="3" s="1"/>
</calcChain>
</file>

<file path=xl/sharedStrings.xml><?xml version="1.0" encoding="utf-8"?>
<sst xmlns="http://schemas.openxmlformats.org/spreadsheetml/2006/main" count="567" uniqueCount="352">
  <si>
    <t>Таблица нагрузок вводов потребительских подстанций  110-35 кВ</t>
  </si>
  <si>
    <t>Наименование: ЗАО "Транссетьком-Волга"</t>
  </si>
  <si>
    <t>№ договора: 388-юр от 02.03.2016 г.</t>
  </si>
  <si>
    <t xml:space="preserve">Пропускная способность ЛЭП (при температуре +25оС) или номинальный ток обмоток трансформатора, А </t>
  </si>
  <si>
    <t>4 ч.</t>
  </si>
  <si>
    <t>10 ч.</t>
  </si>
  <si>
    <t>21 ч.</t>
  </si>
  <si>
    <t>ЛЭП "Игумновская"</t>
  </si>
  <si>
    <t>ЛЭП "Южная"</t>
  </si>
  <si>
    <t>ЛЭП №115</t>
  </si>
  <si>
    <t>ЛЭП №116</t>
  </si>
  <si>
    <t>ЛЭП №139</t>
  </si>
  <si>
    <t>Примечание: заполнять при наличии подстанции 35-110 кВ на балансе потребителя</t>
  </si>
  <si>
    <r>
      <t>№ договора</t>
    </r>
    <r>
      <rPr>
        <b/>
        <sz val="12"/>
        <rFont val="Times New Roman"/>
        <family val="1"/>
        <charset val="204"/>
      </rPr>
      <t>: 388-юр от 02.03.2016 г.</t>
    </r>
  </si>
  <si>
    <t>Нагрузка линий ,  МВт</t>
  </si>
  <si>
    <t>Время отключения  мин.</t>
  </si>
  <si>
    <t>1 ч.</t>
  </si>
  <si>
    <t>2 ч.</t>
  </si>
  <si>
    <t>3 ч.</t>
  </si>
  <si>
    <t>5 ч.</t>
  </si>
  <si>
    <t>6 ч.</t>
  </si>
  <si>
    <t>7 ч.</t>
  </si>
  <si>
    <t>8 ч.</t>
  </si>
  <si>
    <t>9 ч.</t>
  </si>
  <si>
    <t>11 ч.</t>
  </si>
  <si>
    <t>12 ч.</t>
  </si>
  <si>
    <t>13 ч.</t>
  </si>
  <si>
    <t>14 ч.</t>
  </si>
  <si>
    <t>15 ч.</t>
  </si>
  <si>
    <t>16 ч.</t>
  </si>
  <si>
    <t>17 ч.</t>
  </si>
  <si>
    <t>18 ч.</t>
  </si>
  <si>
    <t>19 ч.</t>
  </si>
  <si>
    <t>20 ч.</t>
  </si>
  <si>
    <t>22 ч.</t>
  </si>
  <si>
    <t>23 ч.</t>
  </si>
  <si>
    <t>Игумновская ТЭЦ</t>
  </si>
  <si>
    <t>НИИП-3</t>
  </si>
  <si>
    <t>ГПП-2 "Ворошиловская"</t>
  </si>
  <si>
    <t>Место установки</t>
  </si>
  <si>
    <t>Номера подключенных к АЧР линий, трансформаторов</t>
  </si>
  <si>
    <t>Нагрузка линий,  МВт</t>
  </si>
  <si>
    <t>частота, Гц</t>
  </si>
  <si>
    <t>время, сек.</t>
  </si>
  <si>
    <t>8Ш,22Ш</t>
  </si>
  <si>
    <t>43Ш</t>
  </si>
  <si>
    <t xml:space="preserve">П/ст 52 </t>
  </si>
  <si>
    <t>СМ-2</t>
  </si>
  <si>
    <t xml:space="preserve">П/ст 1 </t>
  </si>
  <si>
    <t>Трансформаторы Т-3, Т-4</t>
  </si>
  <si>
    <t xml:space="preserve">П/ст 12 </t>
  </si>
  <si>
    <t>ГПП-2 п/ст Ворошиловская</t>
  </si>
  <si>
    <t>ввод Т-2</t>
  </si>
  <si>
    <t>п/ст Ока</t>
  </si>
  <si>
    <t>ЛЭП-186</t>
  </si>
  <si>
    <t>ГПП-1 Оргстекло (от п/ст Ока ЛЭП-186)</t>
  </si>
  <si>
    <t xml:space="preserve">П/ст 14 </t>
  </si>
  <si>
    <t>3 синхронных двигателя</t>
  </si>
  <si>
    <t>ГПП-1 п/ст Оргстекло</t>
  </si>
  <si>
    <t>Ведомость учета замеров нагрузки по точкам приема электрической энергии (мощности), МВт (Мвар)</t>
  </si>
  <si>
    <t>Часы</t>
  </si>
  <si>
    <t>пс ГПП-2                                        фид. № Т1 АЭ</t>
  </si>
  <si>
    <t>пс ГПП-2                                        фид. № Т1 РЭ</t>
  </si>
  <si>
    <t>пс ГПП-2                                        фид. № Т2 АЭ</t>
  </si>
  <si>
    <t>пс ГПП-2                                        фид. № Т2 РЭ</t>
  </si>
  <si>
    <t>пс ГПП-1                                        фид. № Т1 АЭ</t>
  </si>
  <si>
    <t>пс ГПП-1                                        фид. № Т1 РЭ</t>
  </si>
  <si>
    <t>пс ГПП-1                                        фид. № Т2 АЭ</t>
  </si>
  <si>
    <t>пс ГПП-1                                        фид. № Т2 РЭ</t>
  </si>
  <si>
    <t>пс ГПП-1                                        фид. № ТСН АЭ</t>
  </si>
  <si>
    <t>пс ГПП-1                                        фид. № ТСН РЭ</t>
  </si>
  <si>
    <t>Игумновская ТЭЦ                                      ЛЭП "Игумновская" АЭ</t>
  </si>
  <si>
    <t>Игумновская ТЭЦ                                      ЛЭП "Игумновская" РЭ</t>
  </si>
  <si>
    <t>Игумновская ТЭЦ                                      ЛЭП "Южная" АЭ</t>
  </si>
  <si>
    <t>Игумновская ТЭЦ                                      ЛЭП "Южная" РЭ</t>
  </si>
  <si>
    <t>Игумновская ТЭЦ                                      ЛЭП № 139 АЭ</t>
  </si>
  <si>
    <t>Игумновская ТЭЦ                                      ЛЭП № 139 РЭ</t>
  </si>
  <si>
    <t>Игумновская ТЭЦ                                      ЛЭП № 116 АЭ</t>
  </si>
  <si>
    <t>Игумновская ТЭЦ                                      ЛЭП № 116 РЭ</t>
  </si>
  <si>
    <t>Игумновская ТЭЦ                                      ЛЭП № 115 АЭ</t>
  </si>
  <si>
    <t>Игумновская ТЭЦ                                      ЛЭП № 115 РЭ</t>
  </si>
  <si>
    <t>итого</t>
  </si>
  <si>
    <t>Итого, с учетом сторонних, АЭ</t>
  </si>
  <si>
    <t>Суммарная РЭ, Мвар</t>
  </si>
  <si>
    <t xml:space="preserve">Сторонние </t>
  </si>
  <si>
    <t>Всего по договору без сторонних потребителей                                   (24-26)</t>
  </si>
  <si>
    <r>
      <t xml:space="preserve">по напряжению </t>
    </r>
    <r>
      <rPr>
        <b/>
        <sz val="10"/>
        <rFont val="Times New Roman"/>
        <family val="1"/>
        <charset val="204"/>
      </rPr>
      <t>ВН</t>
    </r>
  </si>
  <si>
    <r>
      <t xml:space="preserve">по напряжению </t>
    </r>
    <r>
      <rPr>
        <b/>
        <sz val="10"/>
        <rFont val="Times New Roman"/>
        <family val="1"/>
        <charset val="204"/>
      </rPr>
      <t>СН1</t>
    </r>
  </si>
  <si>
    <r>
      <t xml:space="preserve">по напряжению </t>
    </r>
    <r>
      <rPr>
        <b/>
        <sz val="10"/>
        <rFont val="Times New Roman"/>
        <family val="1"/>
        <charset val="204"/>
      </rPr>
      <t>СН2</t>
    </r>
  </si>
  <si>
    <t>(сумма</t>
  </si>
  <si>
    <t>колонок</t>
  </si>
  <si>
    <t>(21+22+23)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</si>
  <si>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</si>
  <si>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</si>
  <si>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</si>
  <si>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</si>
  <si>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</si>
  <si>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</si>
  <si>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</si>
  <si>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</si>
  <si>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</si>
  <si>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</si>
  <si>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</si>
  <si>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</si>
  <si>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</si>
  <si>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</si>
  <si>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</si>
  <si>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</si>
  <si>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</si>
  <si>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</si>
  <si>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</si>
  <si>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</si>
  <si>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</si>
  <si>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</si>
  <si>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</si>
  <si>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</si>
  <si>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</si>
  <si>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 xml:space="preserve">    Сводная  таблица  нагрузок                             </t>
  </si>
  <si>
    <t xml:space="preserve">Наименование:                ЗАО "Транссетьком-Волга"                                                                                                                                </t>
  </si>
  <si>
    <t>№ договора:  388-юр от 02.03.2016 г.</t>
  </si>
  <si>
    <t>Потребитель (абонент), МВт</t>
  </si>
  <si>
    <t>Субабоненты                                              по тарифным группам, МВт</t>
  </si>
  <si>
    <t>Всего по договору,   без сторонних, МВт</t>
  </si>
  <si>
    <t>Сторонние потребители, МВт</t>
  </si>
  <si>
    <t>Производ-ственная</t>
  </si>
  <si>
    <t>Непроиз-водственная</t>
  </si>
  <si>
    <t xml:space="preserve">Двухста-вочные </t>
  </si>
  <si>
    <t>Прочие односта вочные</t>
  </si>
  <si>
    <t>Бюд-жетные</t>
  </si>
  <si>
    <t>Население и мед.пункты</t>
  </si>
  <si>
    <t>Актив. Мощность</t>
  </si>
  <si>
    <t>Реакт. Мощность</t>
  </si>
  <si>
    <t>МВт</t>
  </si>
  <si>
    <t>МВар</t>
  </si>
  <si>
    <t>7=1+2+3+4+5+6</t>
  </si>
  <si>
    <t>Всего за сутки</t>
  </si>
  <si>
    <t>Примечание о нехарактерности нагрузок в режимный день:</t>
  </si>
  <si>
    <t>Сводная  таблица  нагрузок  субабонентов и сторонних потребителей</t>
  </si>
  <si>
    <t xml:space="preserve">Наименование:    ЗАО "Транссетьком-Волга"                                                                                                                                            </t>
  </si>
  <si>
    <t>Cторонние потребители, МВт</t>
  </si>
  <si>
    <t>CСО, МВт</t>
  </si>
  <si>
    <t>Итого сторонние,  МВт</t>
  </si>
  <si>
    <t>ОАО "Акрилат"(Сибур-Нефтехим), ГПП-2</t>
  </si>
  <si>
    <t>ЗАО НПО "Полет", ПС-2</t>
  </si>
  <si>
    <t>ООО "Экопол", ПС-3</t>
  </si>
  <si>
    <t>ООО "Акридис", ПС-10</t>
  </si>
  <si>
    <t>ЗАО "Оргсинтез-Ока",                               ПС-13, 36</t>
  </si>
  <si>
    <t>ТОО "НОРТА", ПС-22</t>
  </si>
  <si>
    <t>ФГУП "НИИП", ГПП-1</t>
  </si>
  <si>
    <t>Учреждение УЗ-62/9,                                            ПС-32</t>
  </si>
  <si>
    <t>ООО "ПрофСоюз", ПС-23</t>
  </si>
  <si>
    <t>ООО "Завод ПКС", ПС-3</t>
  </si>
  <si>
    <t>ООО "ДПХИ-НН", ПС-3</t>
  </si>
  <si>
    <t>ООО "Химэкспо", ПС-3</t>
  </si>
  <si>
    <t>ООО "ППИ", ПС-3</t>
  </si>
  <si>
    <t>ООО "Синтез ОКА"</t>
  </si>
  <si>
    <t>ООО "Тосол-Синтез"</t>
  </si>
  <si>
    <t xml:space="preserve">ООО "Компаунд"                                              </t>
  </si>
  <si>
    <t>ООО "ОргсинтезПроЛаб"</t>
  </si>
  <si>
    <t>ОАО "Химмаш"</t>
  </si>
  <si>
    <t>ОАО "МРСК Центра и Приволжья"</t>
  </si>
  <si>
    <t>ООО "Эл-Транс"</t>
  </si>
  <si>
    <t>ООО "Синтез Сервис 1"</t>
  </si>
  <si>
    <t xml:space="preserve"> ф.17Ц, 35 кВ</t>
  </si>
  <si>
    <t>ф.11Ш, 6 кВ</t>
  </si>
  <si>
    <t>ф.40Ш, 6 кВ</t>
  </si>
  <si>
    <t xml:space="preserve"> ф.18Ц, 35 кВ</t>
  </si>
  <si>
    <t>ф.9Ш, 6 кВ</t>
  </si>
  <si>
    <t>ф.6Ш, 6 кВ</t>
  </si>
  <si>
    <t>ф.47Ш, 6 кВ</t>
  </si>
  <si>
    <t>ф.48Ш, 6 кВ</t>
  </si>
  <si>
    <t xml:space="preserve"> ф.50Ш, 6 кВ</t>
  </si>
  <si>
    <t>ф.21Ш, 6 кВ</t>
  </si>
  <si>
    <t>ф.14Ш, 6 кВ</t>
  </si>
  <si>
    <t>ГРУ - 6кВ, 46Ш</t>
  </si>
  <si>
    <t>ГРУ - 6кВ, 5Ш</t>
  </si>
  <si>
    <t xml:space="preserve"> ГРУ - 6кВ, 10Ш</t>
  </si>
  <si>
    <t xml:space="preserve"> ГРУ - 6кВ, 2Ш</t>
  </si>
  <si>
    <t>ГРУ 6кВ, 15Ш</t>
  </si>
  <si>
    <t>ГРУ - 6кВ, 41Ш</t>
  </si>
  <si>
    <t>ГРУ - 6кВ, 20Ш</t>
  </si>
  <si>
    <t>ГРУ - 6кВ, 17Ш</t>
  </si>
  <si>
    <t>ПЭН 7 (23Ш)</t>
  </si>
  <si>
    <t>яч. 5, БЭС - 110кВ</t>
  </si>
  <si>
    <t>яч. 12, БЭС - 110кВ</t>
  </si>
  <si>
    <t>ОРУ-110кВ, ввод  ЛЭП 139</t>
  </si>
  <si>
    <t>ОРУ-110кВ, ввод  ЛЭП Южная</t>
  </si>
  <si>
    <t>ОРУ-110кВ, ввод  ЛЭП 116</t>
  </si>
  <si>
    <t>ф.1Ц, 35 кВ</t>
  </si>
  <si>
    <t xml:space="preserve"> ф.2Ц, 35 кВ</t>
  </si>
  <si>
    <t xml:space="preserve"> ф.4Ц, 35 кВ</t>
  </si>
  <si>
    <t>ф.5Ц, 35 кВ</t>
  </si>
  <si>
    <t>ф.6Ц, 35 кВ</t>
  </si>
  <si>
    <t xml:space="preserve"> ф.7Ц, 35 кВ</t>
  </si>
  <si>
    <t>ф.8Ц, 35 кВ</t>
  </si>
  <si>
    <t>ф.11Ц, 35 кВ</t>
  </si>
  <si>
    <t>ф.12Ц, 35 кВ</t>
  </si>
  <si>
    <t>ф.15Ц, 35 кВ</t>
  </si>
  <si>
    <t>ф.16Ц, 35 кВ</t>
  </si>
  <si>
    <t>ф.18Ш, 6 кВ</t>
  </si>
  <si>
    <t>ф.12Ш, 6 кВ</t>
  </si>
  <si>
    <t>ф.10Ц, 35 кВ</t>
  </si>
  <si>
    <t>ф.14Ц, 35 кВ</t>
  </si>
  <si>
    <t>ф.25Ш, 6 кВ</t>
  </si>
  <si>
    <t>Электропотребление за месяц</t>
  </si>
  <si>
    <t xml:space="preserve"> </t>
  </si>
  <si>
    <t>2. Расстановка автоматов частотной разгрузки АЧР и ЧАПВ на период 2021/2022гг</t>
  </si>
  <si>
    <t>ООО  "Газомоторное топливо", ПС-41</t>
  </si>
  <si>
    <t>ООО "Антавел груп", ПС-10</t>
  </si>
  <si>
    <t>ООО "Эко-пласт",  ПС-12</t>
  </si>
  <si>
    <t>ООО "Корунд систем", ГПП-1</t>
  </si>
  <si>
    <t>Астафьев С. А., ПС-51</t>
  </si>
  <si>
    <t>Всего потребление электроэнергии           за контрольный замер, тыс.кВт ч</t>
  </si>
  <si>
    <t>ФГУП "ГЭС-Экотенологии" ПС8</t>
  </si>
  <si>
    <t>ООО "ЭЛСК-НН" ПС3</t>
  </si>
  <si>
    <t>ООО "Альфа" ПС 36</t>
  </si>
  <si>
    <t>фид.УЗ 62/9-1; фид.УЗ 62/9-2;</t>
  </si>
  <si>
    <t>ф.В2-40 яч.6; ф. В3-40 яч.29</t>
  </si>
  <si>
    <t>ф. "9Т1" яч.7; ф. "9Т2" яч.8; ф. "49Т1" яч.11; ф. "49Т2" яч.4;</t>
  </si>
  <si>
    <t xml:space="preserve">ф. 175-1; ф. 175-2; ф. 175-3; ф. 175-4;  ф. 175-5; ф. 175-6; ф. 175-осв.   </t>
  </si>
  <si>
    <t>ф. 25Т1 яч. 16; ф. 25Т2 яч. 32;</t>
  </si>
  <si>
    <t>ф.2Ш; ф.5Ш; ф.10Ш; ф.15Ш; ф.11Ш; ф.17Ш; ф.20Ш; ф.23Ш; ф.40Ш; ф.41Ш; ф.46Ш;</t>
  </si>
  <si>
    <t>Учреждение УЗ-62/9</t>
  </si>
  <si>
    <t>ЗАО "Экструдер"</t>
  </si>
  <si>
    <t>ЗАО "Мега-такт"</t>
  </si>
  <si>
    <t>ООО "Акридис"</t>
  </si>
  <si>
    <t>ООО "ММА"</t>
  </si>
  <si>
    <t>ООО "Синтез-Ока"</t>
  </si>
  <si>
    <t>ПС-32</t>
  </si>
  <si>
    <t>Таблица нагрузок линий, участвующих в графике временного отключения потребления.</t>
  </si>
  <si>
    <t>1. График временного отключения потребления электрической энергии на период 2021/2022г.г.</t>
  </si>
  <si>
    <t>2022 г</t>
  </si>
  <si>
    <t>График временного отключения потребления электрической энергии на период 2021/2022г.г.</t>
  </si>
  <si>
    <t>№ п/п</t>
  </si>
  <si>
    <t xml:space="preserve">Потребитель                </t>
  </si>
  <si>
    <t xml:space="preserve">Наименование подстанции      </t>
  </si>
  <si>
    <t xml:space="preserve">Наименование фидера  </t>
  </si>
  <si>
    <t>ПС-8</t>
  </si>
  <si>
    <t>ПС-10</t>
  </si>
  <si>
    <t>ГРУ-6 кВ</t>
  </si>
  <si>
    <t>ФНПЦ "ННИИРТ", ГПП-1  ПАО "НИТЕЛ"</t>
  </si>
  <si>
    <t>Главный инженер ЗАО "Транссетьком-Волга"    Измайлов И.Х       тел. +7(920) 026-66-52</t>
  </si>
  <si>
    <t>ф.44Т1 яч.5;ф.44Т2 яч.44;ф.54Т1 яч.21;ф.54Т2 яч.42; ф.33Т1; ф.34Т1;  яч.31;ф.33Т2; ф.3 4Т2; . яч.20;</t>
  </si>
  <si>
    <t>СМ-1,СМ-2,АМ-6</t>
  </si>
  <si>
    <t>ф. "Акрилат-1"</t>
  </si>
  <si>
    <t>ф. "Акрилат-3"</t>
  </si>
  <si>
    <t>ф. "Акрилат-4"</t>
  </si>
  <si>
    <t>ф. "Акрилат-2"</t>
  </si>
  <si>
    <t>ф. Экопол-1</t>
  </si>
  <si>
    <t>ф. Экопол-2</t>
  </si>
  <si>
    <t>ф. Экопол-3</t>
  </si>
  <si>
    <t>ф. Экопол-4</t>
  </si>
  <si>
    <t>ЗАО "Мегатакт", ПС-8</t>
  </si>
  <si>
    <t>ф. 49-Т1</t>
  </si>
  <si>
    <t>ф. 49-Т2</t>
  </si>
  <si>
    <t>ф. 9-Т1</t>
  </si>
  <si>
    <t>ф. 9-Т2</t>
  </si>
  <si>
    <t>ф. 17 Б-ТП-9</t>
  </si>
  <si>
    <t>ф. Астат-2</t>
  </si>
  <si>
    <t>ф. Астат-3</t>
  </si>
  <si>
    <t>ф. Астат</t>
  </si>
  <si>
    <t>ф. О1-10</t>
  </si>
  <si>
    <t>ф.О2-10</t>
  </si>
  <si>
    <t>ф. О1-11</t>
  </si>
  <si>
    <t>ф. О2-11</t>
  </si>
  <si>
    <t>ф. О1-14</t>
  </si>
  <si>
    <t>ф. О2-14</t>
  </si>
  <si>
    <t>ф.ФОС-1</t>
  </si>
  <si>
    <t>ф.ФОС-2</t>
  </si>
  <si>
    <t>ф. ОС-1</t>
  </si>
  <si>
    <t>ф. ОС-2</t>
  </si>
  <si>
    <t>ф. ОС-3</t>
  </si>
  <si>
    <t>ф. ОС-4</t>
  </si>
  <si>
    <t>ф. ОС-5</t>
  </si>
  <si>
    <t>ф. ОС-6</t>
  </si>
  <si>
    <t>ф. ОС-7</t>
  </si>
  <si>
    <t>ф. ОС-8</t>
  </si>
  <si>
    <t>ф. Норта-1</t>
  </si>
  <si>
    <t>ф. Норта-2</t>
  </si>
  <si>
    <t>ф. НИИП-3</t>
  </si>
  <si>
    <t>ф. НИИП-4</t>
  </si>
  <si>
    <t>ф.УЗ-62/9-1</t>
  </si>
  <si>
    <t>ф.УЗ-62/9-2</t>
  </si>
  <si>
    <t>ф. Техпром-1</t>
  </si>
  <si>
    <t>ф. Техпром-2</t>
  </si>
  <si>
    <t>ф. ДПХИ-1</t>
  </si>
  <si>
    <t>ф. ДПХИ-2</t>
  </si>
  <si>
    <t>ф. КРУН-Т1</t>
  </si>
  <si>
    <t>ф. КРУН-Т2</t>
  </si>
  <si>
    <t>P, МВт</t>
  </si>
  <si>
    <t>Q, Мвар</t>
  </si>
  <si>
    <t>I, А</t>
  </si>
  <si>
    <t>U, кВ</t>
  </si>
  <si>
    <t>Положение РПН, ПБВ</t>
  </si>
  <si>
    <t>N п/п</t>
  </si>
  <si>
    <t>Уставка срабатывания АЧР 1</t>
  </si>
  <si>
    <t>Уставка срабатывания АЧР 2</t>
  </si>
  <si>
    <t>Уставка по ЧАПВ</t>
  </si>
  <si>
    <t>Частота, Гц</t>
  </si>
  <si>
    <t>время, сек</t>
  </si>
  <si>
    <t>Номер очереди</t>
  </si>
  <si>
    <t>Наименование потребителя/ ТСО</t>
  </si>
  <si>
    <t>Территориальная принадлежность ПС к высоковольтному району электрических сетей филиала Нижновэнерго (ВРЭС)</t>
  </si>
  <si>
    <t>Территориальная принадлежность ПС к объединенному району электрических сетей филиала Нижновэнерго (РЭС)</t>
  </si>
  <si>
    <t>Диспетчерское наименование подстанции (электростанции)</t>
  </si>
  <si>
    <t>Диспетчерское наименование:
― (авто-) трансформатора;
― линии электропередачи;                               --генератора;
― трансформатора напряжения;    
― средства компенсации реактвной мощности.</t>
  </si>
  <si>
    <t>Тип (авто-) трансформатора. 
При наличии расщепленной обмотки в скобках указывается ввод НН.
Для иного оборудования "―"</t>
  </si>
  <si>
    <t xml:space="preserve">Сторона для (авто-) трансформаторов.
Устройство регулирования напряжения под нагрузкой (далее - РПН), устройство переключения без возбуждения (далее - ПБВ), напряжение (U), средство компенсации реактивной мощности. Для линий электропередачи - "-"
</t>
  </si>
  <si>
    <t>Номинальное напряжение сети, кВ</t>
  </si>
  <si>
    <t>РПН</t>
  </si>
  <si>
    <t>-</t>
  </si>
  <si>
    <t>U</t>
  </si>
  <si>
    <t>Игумновская ТЭЦ 110 /35/6</t>
  </si>
  <si>
    <t>Игумновская ТЭЦ 110 /35/7</t>
  </si>
  <si>
    <t>ПС "Оргстекло" 110/6</t>
  </si>
  <si>
    <t xml:space="preserve">ОТ-1 </t>
  </si>
  <si>
    <t>ОТ-2</t>
  </si>
  <si>
    <t>ТДН-15/110/6</t>
  </si>
  <si>
    <t>ПС- "Ворошиловская"</t>
  </si>
  <si>
    <t>ВТ-1</t>
  </si>
  <si>
    <t>ВТ-2</t>
  </si>
  <si>
    <t>ТРДН 25/110/6</t>
  </si>
  <si>
    <t>ТСКВ</t>
  </si>
  <si>
    <t>Дзержинский ВРЭС</t>
  </si>
  <si>
    <t>Дзержинский РЭС</t>
  </si>
  <si>
    <t>Дата: 21.12.2022г</t>
  </si>
  <si>
    <t>ООО "Химпласт" ПС 52</t>
  </si>
  <si>
    <t xml:space="preserve">ООО "Кассиопея"  Пс 52 </t>
  </si>
  <si>
    <t>ООО "Инстар" Пс 52</t>
  </si>
  <si>
    <t>0 ч.</t>
  </si>
  <si>
    <t>ЗАО "Экструдер" ГПП-1, ГПП-2</t>
  </si>
  <si>
    <t>ф. 44 Т-1</t>
  </si>
  <si>
    <t>ф. 44 Т-2</t>
  </si>
  <si>
    <t>ф. 54 Т-1</t>
  </si>
  <si>
    <t>ф. 54 Т-2</t>
  </si>
  <si>
    <t>ф. 33, 34 Т-1</t>
  </si>
  <si>
    <t>ф. 33, 34 Т-2</t>
  </si>
  <si>
    <t>ф. 20 Т-1</t>
  </si>
  <si>
    <t>ф. 20 Т-2</t>
  </si>
  <si>
    <t>ф. 21 Т-1</t>
  </si>
  <si>
    <t>ф. 21 Т-2</t>
  </si>
  <si>
    <t>ООО "Тосол-синтез" ГПП-2</t>
  </si>
  <si>
    <t>ф. В2-40</t>
  </si>
  <si>
    <t>ф. В3-40</t>
  </si>
  <si>
    <t>НКУ НО "ГУАД" ПС-23</t>
  </si>
  <si>
    <t>ИП Володин ПС-41</t>
  </si>
  <si>
    <t>АО "ДОС" ГПП-2</t>
  </si>
  <si>
    <t>ООО "ЭФФЕКТ и К",                               ПС-1</t>
  </si>
  <si>
    <t>ООО "Синтеко"</t>
  </si>
  <si>
    <t>Дата:21.12.2022г</t>
  </si>
  <si>
    <t>ООО НПК "Астат", ПС-3,ГПП-2</t>
  </si>
  <si>
    <t>Дата 21.12.2022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</si>
</sst>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F400]h:mm:ss\ AM/PM"/>
    <numFmt numFmtId="165" formatCode="0.000"/>
    <numFmt numFmtId="166" formatCode="0.0000"/>
    <numFmt numFmtId="167" formatCode="0.00000"/>
    <numFmt numFmtId="168" formatCode="0.000000"/>
  </numFmts>
  <fonts count="40" x14ac:knownFonts="1"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377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justify" vertical="top" wrapText="1"/>
    </xf>
    <xf numFmtId="49" fontId="6" fillId="0" borderId="4" xfId="0" applyNumberFormat="1" applyFont="1" applyBorder="1" applyAlignment="1">
      <alignment horizontal="justify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9" xfId="0" applyBorder="1"/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7" fontId="3" fillId="0" borderId="10" xfId="0" applyNumberFormat="1" applyFont="1" applyBorder="1" applyAlignment="1">
      <alignment horizontal="justify" vertical="top" wrapText="1"/>
    </xf>
    <xf numFmtId="167" fontId="9" fillId="0" borderId="10" xfId="0" applyNumberFormat="1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justify" vertical="top" wrapText="1"/>
    </xf>
    <xf numFmtId="0" fontId="25" fillId="0" borderId="58" xfId="0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vertical="top" wrapText="1"/>
    </xf>
    <xf numFmtId="0" fontId="0" fillId="0" borderId="0" xfId="0" applyFill="1"/>
    <xf numFmtId="0" fontId="0" fillId="0" borderId="15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67" fontId="5" fillId="0" borderId="2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/>
    <xf numFmtId="0" fontId="0" fillId="0" borderId="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166" fontId="19" fillId="0" borderId="1" xfId="0" applyNumberFormat="1" applyFont="1" applyFill="1" applyBorder="1"/>
    <xf numFmtId="0" fontId="0" fillId="0" borderId="0" xfId="0"/>
    <xf numFmtId="165" fontId="9" fillId="0" borderId="1" xfId="0" applyNumberFormat="1" applyFont="1" applyBorder="1" applyAlignment="1">
      <alignment horizontal="justify" vertical="top" wrapText="1"/>
    </xf>
    <xf numFmtId="0" fontId="0" fillId="0" borderId="0" xfId="0" applyFont="1"/>
    <xf numFmtId="0" fontId="5" fillId="0" borderId="71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0" fillId="0" borderId="0" xfId="0" applyFont="1" applyBorder="1"/>
    <xf numFmtId="0" fontId="0" fillId="0" borderId="25" xfId="0" applyFont="1" applyBorder="1"/>
    <xf numFmtId="0" fontId="6" fillId="0" borderId="5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66" fontId="0" fillId="0" borderId="21" xfId="0" applyNumberFormat="1" applyFill="1" applyBorder="1"/>
    <xf numFmtId="166" fontId="0" fillId="0" borderId="1" xfId="0" applyNumberFormat="1" applyFill="1" applyBorder="1"/>
    <xf numFmtId="166" fontId="19" fillId="0" borderId="21" xfId="0" applyNumberFormat="1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center" wrapText="1"/>
    </xf>
    <xf numFmtId="165" fontId="19" fillId="0" borderId="6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1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19" fillId="0" borderId="12" xfId="0" applyFont="1" applyFill="1" applyBorder="1" applyAlignment="1">
      <alignment horizontal="left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left" textRotation="90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left" textRotation="90"/>
      <extLst>
        <ext uri="smNativeData">
          <pm:cellMargin xmlns:pm="smNativeData" id="1624478348" l="0" r="0" t="0" b="0" textRotation="3"/>
        </ext>
      </extLst>
    </xf>
    <xf numFmtId="0" fontId="6" fillId="0" borderId="20" xfId="0" applyFont="1" applyFill="1" applyBorder="1" applyAlignment="1">
      <alignment horizontal="justify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166" fontId="0" fillId="0" borderId="33" xfId="0" applyNumberFormat="1" applyFill="1" applyBorder="1"/>
    <xf numFmtId="166" fontId="26" fillId="0" borderId="69" xfId="0" applyNumberFormat="1" applyFont="1" applyFill="1" applyBorder="1"/>
    <xf numFmtId="166" fontId="5" fillId="0" borderId="21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justify" vertical="top" wrapText="1"/>
    </xf>
    <xf numFmtId="166" fontId="26" fillId="0" borderId="21" xfId="0" applyNumberFormat="1" applyFont="1" applyFill="1" applyBorder="1"/>
    <xf numFmtId="166" fontId="0" fillId="0" borderId="34" xfId="0" applyNumberFormat="1" applyFill="1" applyBorder="1"/>
    <xf numFmtId="166" fontId="26" fillId="0" borderId="70" xfId="0" applyNumberFormat="1" applyFont="1" applyFill="1" applyBorder="1"/>
    <xf numFmtId="0" fontId="9" fillId="0" borderId="22" xfId="0" applyFont="1" applyFill="1" applyBorder="1" applyAlignment="1">
      <alignment horizontal="center" vertical="top" wrapText="1"/>
    </xf>
    <xf numFmtId="166" fontId="9" fillId="0" borderId="21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/>
    </xf>
    <xf numFmtId="0" fontId="6" fillId="0" borderId="0" xfId="0" applyFont="1" applyFill="1" applyAlignment="1">
      <alignment horizontal="center"/>
    </xf>
    <xf numFmtId="0" fontId="0" fillId="0" borderId="2" xfId="0" applyFill="1" applyBorder="1"/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/>
    </xf>
    <xf numFmtId="0" fontId="0" fillId="0" borderId="0" xfId="0" applyFill="1" applyBorder="1"/>
    <xf numFmtId="0" fontId="6" fillId="0" borderId="3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5" xfId="0" applyFont="1" applyFill="1" applyBorder="1" applyAlignment="1">
      <alignment horizontal="center" vertical="center" textRotation="90" wrapText="1"/>
    </xf>
    <xf numFmtId="0" fontId="19" fillId="0" borderId="33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3" fillId="0" borderId="21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166" fontId="19" fillId="0" borderId="21" xfId="1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vertical="center" textRotation="90" wrapText="1"/>
      <extLst>
        <ext uri="smNativeData">
          <pm:cellMargin xmlns:pm="smNativeData" id="1624478348" l="0" r="0" t="0" b="0" textRotation="3"/>
        </ext>
      </extLst>
    </xf>
    <xf numFmtId="166" fontId="26" fillId="0" borderId="33" xfId="0" applyNumberFormat="1" applyFont="1" applyFill="1" applyBorder="1"/>
    <xf numFmtId="166" fontId="26" fillId="0" borderId="34" xfId="0" applyNumberFormat="1" applyFont="1" applyFill="1" applyBorder="1"/>
    <xf numFmtId="0" fontId="35" fillId="0" borderId="81" xfId="0" applyFont="1" applyBorder="1" applyAlignment="1">
      <alignment horizontal="center" vertical="center"/>
    </xf>
    <xf numFmtId="0" fontId="36" fillId="0" borderId="85" xfId="0" applyFont="1" applyBorder="1" applyAlignment="1">
      <alignment horizontal="left" vertical="center" wrapText="1"/>
    </xf>
    <xf numFmtId="0" fontId="35" fillId="0" borderId="86" xfId="0" applyFont="1" applyBorder="1" applyAlignment="1">
      <alignment horizontal="center" vertical="center"/>
    </xf>
    <xf numFmtId="0" fontId="36" fillId="0" borderId="87" xfId="0" applyFont="1" applyBorder="1" applyAlignment="1">
      <alignment horizontal="left" vertical="center" wrapText="1"/>
    </xf>
    <xf numFmtId="0" fontId="35" fillId="0" borderId="92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6" fillId="0" borderId="74" xfId="0" applyFont="1" applyBorder="1" applyAlignment="1">
      <alignment horizontal="left" vertical="center" wrapText="1"/>
    </xf>
    <xf numFmtId="0" fontId="0" fillId="0" borderId="57" xfId="0" applyFill="1" applyBorder="1"/>
    <xf numFmtId="0" fontId="8" fillId="0" borderId="61" xfId="0" applyFont="1" applyFill="1" applyBorder="1" applyAlignment="1">
      <alignment vertical="center" wrapText="1"/>
    </xf>
    <xf numFmtId="0" fontId="6" fillId="0" borderId="103" xfId="0" applyFont="1" applyFill="1" applyBorder="1" applyAlignment="1">
      <alignment horizontal="center" vertical="center" wrapText="1"/>
    </xf>
    <xf numFmtId="165" fontId="19" fillId="0" borderId="60" xfId="0" applyNumberFormat="1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166" fontId="3" fillId="0" borderId="61" xfId="0" applyNumberFormat="1" applyFont="1" applyFill="1" applyBorder="1" applyAlignment="1">
      <alignment horizontal="center" vertical="center" wrapText="1"/>
    </xf>
    <xf numFmtId="165" fontId="0" fillId="0" borderId="66" xfId="0" applyNumberForma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9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0" fillId="0" borderId="15" xfId="0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167" fontId="9" fillId="0" borderId="21" xfId="0" applyNumberFormat="1" applyFont="1" applyBorder="1" applyAlignment="1">
      <alignment horizontal="justify" vertical="top" wrapText="1"/>
    </xf>
    <xf numFmtId="167" fontId="1" fillId="0" borderId="21" xfId="0" applyNumberFormat="1" applyFont="1" applyBorder="1" applyAlignment="1">
      <alignment horizontal="justify" vertical="top" wrapText="1"/>
    </xf>
    <xf numFmtId="20" fontId="29" fillId="0" borderId="57" xfId="0" applyNumberFormat="1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/>
    </xf>
    <xf numFmtId="0" fontId="29" fillId="0" borderId="57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vertical="center"/>
    </xf>
    <xf numFmtId="0" fontId="29" fillId="0" borderId="57" xfId="0" applyNumberFormat="1" applyFont="1" applyFill="1" applyBorder="1" applyAlignment="1">
      <alignment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/>
    </xf>
    <xf numFmtId="168" fontId="0" fillId="0" borderId="21" xfId="0" applyNumberFormat="1" applyFill="1" applyBorder="1"/>
    <xf numFmtId="167" fontId="0" fillId="0" borderId="21" xfId="0" applyNumberFormat="1" applyFill="1" applyBorder="1"/>
    <xf numFmtId="167" fontId="0" fillId="0" borderId="21" xfId="0" applyNumberFormat="1" applyFont="1" applyFill="1" applyBorder="1"/>
    <xf numFmtId="166" fontId="0" fillId="0" borderId="21" xfId="0" applyNumberFormat="1" applyFill="1" applyBorder="1" applyAlignment="1">
      <alignment horizontal="center"/>
    </xf>
    <xf numFmtId="166" fontId="19" fillId="0" borderId="1" xfId="1" applyNumberFormat="1" applyFont="1" applyFill="1" applyBorder="1" applyAlignment="1">
      <alignment horizontal="center" vertical="top" wrapText="1"/>
    </xf>
    <xf numFmtId="166" fontId="0" fillId="0" borderId="0" xfId="0" applyNumberFormat="1" applyFill="1"/>
    <xf numFmtId="166" fontId="19" fillId="0" borderId="21" xfId="0" applyNumberFormat="1" applyFont="1" applyFill="1" applyBorder="1"/>
    <xf numFmtId="0" fontId="37" fillId="0" borderId="84" xfId="0" applyFont="1" applyFill="1" applyBorder="1" applyAlignment="1">
      <alignment vertical="center"/>
    </xf>
    <xf numFmtId="0" fontId="37" fillId="0" borderId="82" xfId="0" applyFont="1" applyFill="1" applyBorder="1" applyAlignment="1">
      <alignment vertical="center"/>
    </xf>
    <xf numFmtId="0" fontId="37" fillId="0" borderId="90" xfId="0" applyFont="1" applyFill="1" applyBorder="1" applyAlignment="1">
      <alignment vertical="center"/>
    </xf>
    <xf numFmtId="0" fontId="37" fillId="0" borderId="91" xfId="0" applyFont="1" applyFill="1" applyBorder="1" applyAlignment="1">
      <alignment vertical="center"/>
    </xf>
    <xf numFmtId="0" fontId="37" fillId="0" borderId="95" xfId="0" applyFont="1" applyFill="1" applyBorder="1" applyAlignment="1">
      <alignment vertical="center"/>
    </xf>
    <xf numFmtId="0" fontId="37" fillId="0" borderId="93" xfId="0" applyFont="1" applyFill="1" applyBorder="1" applyAlignment="1">
      <alignment vertical="center"/>
    </xf>
    <xf numFmtId="0" fontId="37" fillId="0" borderId="57" xfId="0" applyFont="1" applyFill="1" applyBorder="1" applyAlignment="1">
      <alignment vertical="center"/>
    </xf>
    <xf numFmtId="166" fontId="0" fillId="0" borderId="61" xfId="0" applyNumberFormat="1" applyFill="1" applyBorder="1" applyAlignment="1">
      <alignment horizontal="center" vertical="center"/>
    </xf>
    <xf numFmtId="166" fontId="19" fillId="0" borderId="61" xfId="0" applyNumberFormat="1" applyFont="1" applyFill="1" applyBorder="1" applyAlignment="1">
      <alignment horizontal="center" vertical="center" wrapText="1"/>
    </xf>
    <xf numFmtId="166" fontId="19" fillId="0" borderId="106" xfId="0" applyNumberFormat="1" applyFont="1" applyFill="1" applyBorder="1" applyAlignment="1">
      <alignment horizontal="center" vertical="center" wrapText="1"/>
    </xf>
    <xf numFmtId="166" fontId="0" fillId="0" borderId="107" xfId="0" applyNumberFormat="1" applyFill="1" applyBorder="1" applyAlignment="1">
      <alignment horizontal="center" vertical="center"/>
    </xf>
    <xf numFmtId="166" fontId="19" fillId="0" borderId="60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6" fontId="0" fillId="0" borderId="109" xfId="0" applyNumberForma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32" fillId="0" borderId="100" xfId="0" applyFont="1" applyBorder="1" applyAlignment="1">
      <alignment vertical="center"/>
    </xf>
    <xf numFmtId="0" fontId="37" fillId="0" borderId="72" xfId="0" applyFont="1" applyFill="1" applyBorder="1" applyAlignment="1">
      <alignment vertical="center"/>
    </xf>
    <xf numFmtId="0" fontId="37" fillId="0" borderId="89" xfId="0" applyFont="1" applyFill="1" applyBorder="1" applyAlignment="1">
      <alignment vertical="center"/>
    </xf>
    <xf numFmtId="0" fontId="37" fillId="0" borderId="88" xfId="0" applyFont="1" applyFill="1" applyBorder="1" applyAlignment="1">
      <alignment vertical="center"/>
    </xf>
    <xf numFmtId="0" fontId="36" fillId="0" borderId="74" xfId="0" applyFont="1" applyBorder="1" applyAlignment="1">
      <alignment horizontal="center" vertical="center" wrapText="1"/>
    </xf>
    <xf numFmtId="0" fontId="37" fillId="0" borderId="111" xfId="0" applyFont="1" applyFill="1" applyBorder="1" applyAlignment="1">
      <alignment vertical="center"/>
    </xf>
    <xf numFmtId="0" fontId="37" fillId="0" borderId="112" xfId="0" applyFont="1" applyFill="1" applyBorder="1" applyAlignment="1">
      <alignment vertical="center"/>
    </xf>
    <xf numFmtId="0" fontId="36" fillId="0" borderId="113" xfId="0" applyFont="1" applyBorder="1" applyAlignment="1">
      <alignment horizontal="center" vertical="center" wrapText="1"/>
    </xf>
    <xf numFmtId="0" fontId="37" fillId="0" borderId="114" xfId="0" applyFont="1" applyFill="1" applyBorder="1" applyAlignment="1">
      <alignment vertical="center"/>
    </xf>
    <xf numFmtId="0" fontId="36" fillId="0" borderId="115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9" fillId="0" borderId="100" xfId="0" applyFont="1" applyFill="1" applyBorder="1" applyAlignment="1">
      <alignment horizontal="justify" vertical="center"/>
    </xf>
    <xf numFmtId="0" fontId="29" fillId="0" borderId="101" xfId="0" applyFont="1" applyFill="1" applyBorder="1" applyAlignment="1">
      <alignment horizontal="justify" vertical="center"/>
    </xf>
    <xf numFmtId="0" fontId="29" fillId="0" borderId="102" xfId="0" applyFont="1" applyFill="1" applyBorder="1" applyAlignment="1">
      <alignment horizontal="justify" vertical="center"/>
    </xf>
    <xf numFmtId="20" fontId="29" fillId="0" borderId="57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29" fillId="0" borderId="102" xfId="0" applyFont="1" applyFill="1" applyBorder="1" applyAlignment="1">
      <alignment horizontal="center" vertical="center" wrapText="1"/>
    </xf>
    <xf numFmtId="21" fontId="28" fillId="0" borderId="57" xfId="0" applyNumberFormat="1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9" fillId="0" borderId="72" xfId="0" applyNumberFormat="1" applyFont="1" applyFill="1" applyBorder="1" applyAlignment="1">
      <alignment horizontal="center" vertical="center" wrapText="1"/>
    </xf>
    <xf numFmtId="0" fontId="29" fillId="0" borderId="73" xfId="0" applyNumberFormat="1" applyFont="1" applyFill="1" applyBorder="1" applyAlignment="1">
      <alignment horizontal="center" vertical="center" wrapText="1"/>
    </xf>
    <xf numFmtId="0" fontId="29" fillId="0" borderId="74" xfId="0" applyNumberFormat="1" applyFont="1" applyFill="1" applyBorder="1" applyAlignment="1">
      <alignment horizontal="center" vertical="center" wrapText="1"/>
    </xf>
    <xf numFmtId="0" fontId="0" fillId="0" borderId="72" xfId="0" applyNumberFormat="1" applyFill="1" applyBorder="1" applyAlignment="1">
      <alignment horizontal="center"/>
    </xf>
    <xf numFmtId="0" fontId="0" fillId="0" borderId="73" xfId="0" applyNumberFormat="1" applyFill="1" applyBorder="1" applyAlignment="1">
      <alignment horizontal="center"/>
    </xf>
    <xf numFmtId="0" fontId="0" fillId="0" borderId="74" xfId="0" applyNumberFormat="1" applyFill="1" applyBorder="1" applyAlignment="1">
      <alignment horizontal="center"/>
    </xf>
    <xf numFmtId="0" fontId="29" fillId="0" borderId="5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21" fontId="33" fillId="0" borderId="75" xfId="0" applyNumberFormat="1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wrapText="1"/>
    </xf>
    <xf numFmtId="0" fontId="0" fillId="0" borderId="61" xfId="0" applyBorder="1"/>
    <xf numFmtId="0" fontId="38" fillId="0" borderId="82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top" wrapText="1"/>
    </xf>
    <xf numFmtId="0" fontId="24" fillId="0" borderId="5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1" fillId="0" borderId="15" xfId="0" applyFont="1" applyFill="1" applyBorder="1" applyAlignment="1">
      <alignment vertical="top"/>
    </xf>
    <xf numFmtId="0" fontId="1" fillId="0" borderId="38" xfId="0" applyFont="1" applyFill="1" applyBorder="1" applyAlignment="1">
      <alignment vertical="top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6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2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20" fillId="0" borderId="36" xfId="0" applyFont="1" applyBorder="1"/>
    <xf numFmtId="0" fontId="6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justify"/>
    </xf>
    <xf numFmtId="0" fontId="10" fillId="0" borderId="50" xfId="0" applyFont="1" applyBorder="1" applyAlignment="1">
      <alignment horizontal="center" vertical="justify"/>
    </xf>
    <xf numFmtId="0" fontId="10" fillId="0" borderId="51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9" fillId="0" borderId="72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7" fillId="0" borderId="73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7" fillId="0" borderId="74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104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05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justify" vertical="center" wrapText="1" readingOrder="1"/>
      <extLst>
        <ext uri="smNativeData">
          <pm:cellMargin xmlns:pm="smNativeData" id="1624478348" l="0" r="0" t="0" b="0" textRotation="3"/>
        </ext>
      </extLst>
    </xf>
    <xf numFmtId="0" fontId="11" fillId="0" borderId="35" xfId="0" applyFont="1" applyFill="1" applyBorder="1" applyAlignment="1">
      <alignment horizontal="center" vertical="justify"/>
    </xf>
    <xf numFmtId="0" fontId="11" fillId="0" borderId="42" xfId="0" applyFont="1" applyFill="1" applyBorder="1" applyAlignment="1">
      <alignment horizontal="center" vertical="justify"/>
    </xf>
    <xf numFmtId="0" fontId="11" fillId="0" borderId="9" xfId="0" applyFont="1" applyFill="1" applyBorder="1" applyAlignment="1">
      <alignment horizontal="center" vertical="justify"/>
    </xf>
    <xf numFmtId="0" fontId="13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54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9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54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9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9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39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39" fillId="0" borderId="29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7" fillId="0" borderId="5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</cellXfs>
  <cellStyles count="2">
    <cellStyle name="Обычный" xfId="0" builtinId="0" customBuiltin="1"/>
    <cellStyle name="Финансовый" xfId="1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4478348" count="1">
        <pm:charStyle name="Обычный" fontId="0" Id="1"/>
      </pm:charStyles>
      <pm:colors xmlns:pm="smNativeData" id="1624478348" count="1">
        <pm:color name="Цвет 24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37</xdr:row>
      <xdr:rowOff>209550</xdr:rowOff>
    </xdr:from>
    <xdr:to>
      <xdr:col>16</xdr:col>
      <xdr:colOff>295275</xdr:colOff>
      <xdr:row>37</xdr:row>
      <xdr:rowOff>209550</xdr:rowOff>
    </xdr:to>
    <xdr:sp macro="" textlink="" fLocksText="0">
      <xdr:nvSpPr>
        <xdr:cNvPr id="3" name="WordArt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extLst>
            <a:ext uri="smNativeData">
              <pm:smNativeData xmlns:pm="smNativeData" xmlns="" val="SMDATA_15_jJLTYBMAAAAlAAAAEAAAAI0AAAAAkAAAAEgAAACQAAAASAAAAAAAAAAAAAAAAAAAAAEAAABQAAAAAAAAAAAAAAAAAAAAAADgPwAAAAAAAOA/AAAAAAAA4D8AAAAAAADgPwAAAAAAAOA/AAAAAAAA4D8AAAAAAADgPwAAAAAAAOA/AAAAAAAA4D8CAAAAjAAAAAEAAAAAAAAAM2aZ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EAAAAAAAAAAEAAACysrIAFAAAADwAAAAoAAAAZAAAAGQAAAAAAAAAy8vLABQAAAA8AAAAKAAAAGQAAABkAAAAAAAAAAYAAABRAAAAVABpAG0AZQBzACAATgBlAHcAIABSAG8AbQBhAG4AAAAAAAAAAAAAAAAAAAAAAAAAAAAAAAAAAAAAAAAAAAAAABAOAAABAAAACGQAAABkAAAAFwAAABQAAAAAAAAAAAAAAP9/AAD/fwAAAAAAAAkAAAAEAAAAuBiTBAwAAAAQAAAAAAAAAAAAAAAAAAAAAAAAAB4AAABoAAAAAAAAAAAAAAAAAAAAAAAAAAAAAAAQJwAAECcAAAAAAAAAAAAAAAAAAAAAAAAAAAAAAAAAAAAAAAAAAAAAFAAAAAAAAADAwP8AAAAAAGQAAAAyAAAAAAAAAGQAAAAAAAAAf39/AAoAAAAiAAAAGAAAAAAAAAAAAAAAAAAAAAAAAAAAAAAAAAAAACQAAAAkAAAAAAAAAAcAAAAAAAAAAAAAAAAAAAAAAAAAAAAAAAAAAAB/f38AJQAAAFgAAAAAAAAAAAAAAAAAAAAAAAAAAAAAAAAAAAAAAAAAAAAAAAAAAAAAAAAAAAAAAD8AAAAAAAAAoIYBAAAAAAAAAAAAAAAAAAwAAAABAAAAAAAAAAAAAAAAAAAAIQAAADAAAAAsAAAAIQAAAAsAAAAJBMsAIQAAABAAAAAJBEgCNTMAAOU+AAAcEAAAAAAAAAAAAAA="/>
            </a:ext>
          </a:extLst>
        </xdr:cNvSpPr>
      </xdr:nvSpPr>
      <xdr:spPr>
        <a:xfrm>
          <a:off x="6810375" y="14649450"/>
          <a:ext cx="32385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pAutoFit/>
        </a:bodyPr>
        <a:lstStyle/>
        <a:p>
          <a:pPr algn="ctr"/>
          <a:r>
            <a:rPr sz="3600" kern="100">
              <a:ln w="12700" cap="flat">
                <a:noFill/>
                <a:prstDash val="solid"/>
                <a:headEnd type="none" w="med" len="med"/>
                <a:tailEnd type="none" w="med" len="med"/>
              </a:ln>
              <a:solidFill>
                <a:srgbClr val="336699"/>
              </a:solidFill>
              <a:effectLst>
                <a:outerShdw blurRad="12700" dist="45791" dir="2021404" algn="ctr">
                  <a:srgbClr val="B2B2B2">
                    <a:alpha val="80000"/>
                  </a:srgbClr>
                </a:outerShdw>
              </a:effectLst>
              <a:latin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C54"/>
  <sheetViews>
    <sheetView zoomScaleNormal="100" workbookViewId="0">
      <selection activeCell="BO21" sqref="BO21:BQ21"/>
    </sheetView>
  </sheetViews>
  <sheetFormatPr defaultRowHeight="15" x14ac:dyDescent="0.25"/>
  <cols>
    <col min="1" max="1" width="9.140625" style="22"/>
    <col min="2" max="2" width="17" style="22" customWidth="1"/>
    <col min="3" max="3" width="15.85546875" style="22" customWidth="1"/>
    <col min="4" max="4" width="20.28515625" style="22" customWidth="1"/>
    <col min="5" max="5" width="21.5703125" style="22" customWidth="1"/>
    <col min="6" max="6" width="14.42578125" style="22" customWidth="1"/>
    <col min="7" max="7" width="15.7109375" style="22" customWidth="1"/>
    <col min="8" max="8" width="26.28515625" style="22" customWidth="1"/>
    <col min="9" max="9" width="13.85546875" style="22" customWidth="1"/>
    <col min="10" max="11" width="14.28515625" style="22" customWidth="1"/>
    <col min="12" max="12" width="10.5703125" style="22" customWidth="1"/>
    <col min="13" max="13" width="13.85546875" style="22" customWidth="1"/>
    <col min="14" max="14" width="13" style="22" customWidth="1"/>
    <col min="15" max="15" width="11.85546875" style="22" customWidth="1"/>
    <col min="16" max="16" width="10" style="22" customWidth="1"/>
    <col min="17" max="17" width="9.28515625" style="22" customWidth="1"/>
    <col min="18" max="19" width="11" style="22" customWidth="1"/>
    <col min="20" max="20" width="10" style="22" customWidth="1"/>
    <col min="21" max="23" width="9.28515625" style="22" customWidth="1"/>
    <col min="24" max="24" width="11.5703125" style="22" customWidth="1"/>
    <col min="25" max="25" width="11" style="22" customWidth="1"/>
    <col min="26" max="26" width="10" style="22" customWidth="1"/>
    <col min="27" max="29" width="9.28515625" style="22" customWidth="1"/>
    <col min="30" max="30" width="12.28515625" style="22" customWidth="1"/>
    <col min="31" max="31" width="11" style="22" customWidth="1"/>
    <col min="32" max="32" width="10" style="22" customWidth="1"/>
    <col min="33" max="33" width="9.28515625" style="22" customWidth="1"/>
    <col min="34" max="34" width="9.140625" style="22" customWidth="1"/>
    <col min="35" max="16384" width="9.140625" style="22"/>
  </cols>
  <sheetData>
    <row r="1" spans="1:81" ht="22.5" x14ac:dyDescent="0.25">
      <c r="E1" s="49" t="s">
        <v>0</v>
      </c>
      <c r="AD1" s="50" t="s">
        <v>325</v>
      </c>
    </row>
    <row r="3" spans="1:81" ht="18.75" x14ac:dyDescent="0.3">
      <c r="E3" s="51" t="s">
        <v>1</v>
      </c>
      <c r="F3" s="52"/>
      <c r="G3" s="53"/>
      <c r="H3" s="54"/>
      <c r="I3" s="55"/>
      <c r="J3" s="55"/>
      <c r="K3" s="55"/>
      <c r="L3" s="55"/>
      <c r="M3" s="51" t="s">
        <v>2</v>
      </c>
      <c r="N3" s="55"/>
      <c r="O3" s="55"/>
      <c r="P3" s="55"/>
      <c r="V3" s="55"/>
      <c r="W3" s="55"/>
      <c r="X3" s="55"/>
      <c r="Y3" s="55"/>
      <c r="Z3" s="51"/>
      <c r="AA3" s="56"/>
      <c r="AB3" s="56"/>
    </row>
    <row r="6" spans="1:81" ht="56.25" customHeight="1" x14ac:dyDescent="0.25">
      <c r="A6" s="210" t="s">
        <v>301</v>
      </c>
      <c r="B6" s="210" t="s">
        <v>302</v>
      </c>
      <c r="C6" s="210" t="s">
        <v>303</v>
      </c>
      <c r="D6" s="210" t="s">
        <v>304</v>
      </c>
      <c r="E6" s="210" t="s">
        <v>305</v>
      </c>
      <c r="F6" s="211" t="s">
        <v>3</v>
      </c>
      <c r="G6" s="210" t="s">
        <v>306</v>
      </c>
      <c r="H6" s="210" t="s">
        <v>307</v>
      </c>
      <c r="I6" s="210" t="s">
        <v>308</v>
      </c>
      <c r="J6" s="214">
        <v>0</v>
      </c>
      <c r="K6" s="215"/>
      <c r="L6" s="215"/>
      <c r="M6" s="214">
        <v>4.1666666666666664E-2</v>
      </c>
      <c r="N6" s="215"/>
      <c r="O6" s="215"/>
      <c r="P6" s="214">
        <v>8.3333333333333301E-2</v>
      </c>
      <c r="Q6" s="215"/>
      <c r="R6" s="215"/>
      <c r="S6" s="214">
        <v>0.125</v>
      </c>
      <c r="T6" s="215"/>
      <c r="U6" s="215"/>
      <c r="V6" s="214">
        <v>0.16666666666666699</v>
      </c>
      <c r="W6" s="215"/>
      <c r="X6" s="215"/>
      <c r="Y6" s="214">
        <v>0.20833333333333301</v>
      </c>
      <c r="Z6" s="215"/>
      <c r="AA6" s="215"/>
      <c r="AB6" s="214">
        <v>0.25</v>
      </c>
      <c r="AC6" s="215"/>
      <c r="AD6" s="215"/>
      <c r="AE6" s="214">
        <v>0.29166666666666702</v>
      </c>
      <c r="AF6" s="215"/>
      <c r="AG6" s="215"/>
      <c r="AH6" s="214">
        <v>0.33333333333333398</v>
      </c>
      <c r="AI6" s="215"/>
      <c r="AJ6" s="215"/>
      <c r="AK6" s="214">
        <v>0.375</v>
      </c>
      <c r="AL6" s="215"/>
      <c r="AM6" s="215"/>
      <c r="AN6" s="214">
        <v>0.41666666666666702</v>
      </c>
      <c r="AO6" s="215"/>
      <c r="AP6" s="215"/>
      <c r="AQ6" s="214">
        <v>0.45833333333333398</v>
      </c>
      <c r="AR6" s="215"/>
      <c r="AS6" s="215"/>
      <c r="AT6" s="214">
        <v>0.5</v>
      </c>
      <c r="AU6" s="215"/>
      <c r="AV6" s="215"/>
      <c r="AW6" s="214">
        <v>0.54166666666666696</v>
      </c>
      <c r="AX6" s="215"/>
      <c r="AY6" s="215"/>
      <c r="AZ6" s="214">
        <v>0.58333333333333404</v>
      </c>
      <c r="BA6" s="215"/>
      <c r="BB6" s="215"/>
      <c r="BC6" s="214">
        <v>0.625</v>
      </c>
      <c r="BD6" s="215"/>
      <c r="BE6" s="215"/>
      <c r="BF6" s="214">
        <v>0.66666666666666696</v>
      </c>
      <c r="BG6" s="215"/>
      <c r="BH6" s="215"/>
      <c r="BI6" s="214">
        <v>0.70833333333333304</v>
      </c>
      <c r="BJ6" s="215"/>
      <c r="BK6" s="215"/>
      <c r="BL6" s="214">
        <v>0.75</v>
      </c>
      <c r="BM6" s="215"/>
      <c r="BN6" s="215"/>
      <c r="BO6" s="214">
        <v>0.79166666666666696</v>
      </c>
      <c r="BP6" s="215"/>
      <c r="BQ6" s="215"/>
      <c r="BR6" s="214">
        <v>0.83333333333333304</v>
      </c>
      <c r="BS6" s="215"/>
      <c r="BT6" s="215"/>
      <c r="BU6" s="214">
        <v>0.875</v>
      </c>
      <c r="BV6" s="215"/>
      <c r="BW6" s="215"/>
      <c r="BX6" s="214">
        <v>0.91666666666666696</v>
      </c>
      <c r="BY6" s="215"/>
      <c r="BZ6" s="215"/>
      <c r="CA6" s="214">
        <v>0.95833333333333304</v>
      </c>
      <c r="CB6" s="215"/>
      <c r="CC6" s="215"/>
    </row>
    <row r="7" spans="1:81" ht="57.75" customHeight="1" x14ac:dyDescent="0.25">
      <c r="A7" s="210"/>
      <c r="B7" s="210"/>
      <c r="C7" s="210"/>
      <c r="D7" s="210"/>
      <c r="E7" s="210"/>
      <c r="F7" s="212"/>
      <c r="G7" s="210"/>
      <c r="H7" s="210"/>
      <c r="I7" s="210"/>
      <c r="J7" s="160" t="s">
        <v>289</v>
      </c>
      <c r="K7" s="160" t="s">
        <v>290</v>
      </c>
      <c r="L7" s="160" t="s">
        <v>291</v>
      </c>
      <c r="M7" s="160" t="s">
        <v>289</v>
      </c>
      <c r="N7" s="160" t="s">
        <v>290</v>
      </c>
      <c r="O7" s="160" t="s">
        <v>291</v>
      </c>
      <c r="P7" s="160" t="s">
        <v>289</v>
      </c>
      <c r="Q7" s="160" t="s">
        <v>290</v>
      </c>
      <c r="R7" s="160" t="s">
        <v>291</v>
      </c>
      <c r="S7" s="160" t="s">
        <v>289</v>
      </c>
      <c r="T7" s="160" t="s">
        <v>290</v>
      </c>
      <c r="U7" s="160" t="s">
        <v>291</v>
      </c>
      <c r="V7" s="160" t="s">
        <v>289</v>
      </c>
      <c r="W7" s="160" t="s">
        <v>290</v>
      </c>
      <c r="X7" s="160" t="s">
        <v>291</v>
      </c>
      <c r="Y7" s="160" t="s">
        <v>289</v>
      </c>
      <c r="Z7" s="160" t="s">
        <v>290</v>
      </c>
      <c r="AA7" s="160" t="s">
        <v>291</v>
      </c>
      <c r="AB7" s="160" t="s">
        <v>289</v>
      </c>
      <c r="AC7" s="160" t="s">
        <v>290</v>
      </c>
      <c r="AD7" s="160" t="s">
        <v>291</v>
      </c>
      <c r="AE7" s="160" t="s">
        <v>289</v>
      </c>
      <c r="AF7" s="160" t="s">
        <v>290</v>
      </c>
      <c r="AG7" s="160" t="s">
        <v>291</v>
      </c>
      <c r="AH7" s="160" t="s">
        <v>289</v>
      </c>
      <c r="AI7" s="160" t="s">
        <v>290</v>
      </c>
      <c r="AJ7" s="160" t="s">
        <v>291</v>
      </c>
      <c r="AK7" s="160" t="s">
        <v>289</v>
      </c>
      <c r="AL7" s="160" t="s">
        <v>290</v>
      </c>
      <c r="AM7" s="160" t="s">
        <v>291</v>
      </c>
      <c r="AN7" s="160" t="s">
        <v>289</v>
      </c>
      <c r="AO7" s="160" t="s">
        <v>290</v>
      </c>
      <c r="AP7" s="160" t="s">
        <v>291</v>
      </c>
      <c r="AQ7" s="160" t="s">
        <v>289</v>
      </c>
      <c r="AR7" s="160" t="s">
        <v>290</v>
      </c>
      <c r="AS7" s="160" t="s">
        <v>291</v>
      </c>
      <c r="AT7" s="160" t="s">
        <v>289</v>
      </c>
      <c r="AU7" s="160" t="s">
        <v>290</v>
      </c>
      <c r="AV7" s="160" t="s">
        <v>291</v>
      </c>
      <c r="AW7" s="160" t="s">
        <v>289</v>
      </c>
      <c r="AX7" s="160" t="s">
        <v>290</v>
      </c>
      <c r="AY7" s="160" t="s">
        <v>291</v>
      </c>
      <c r="AZ7" s="160" t="s">
        <v>289</v>
      </c>
      <c r="BA7" s="160" t="s">
        <v>290</v>
      </c>
      <c r="BB7" s="160" t="s">
        <v>291</v>
      </c>
      <c r="BC7" s="160" t="s">
        <v>289</v>
      </c>
      <c r="BD7" s="160" t="s">
        <v>290</v>
      </c>
      <c r="BE7" s="160" t="s">
        <v>291</v>
      </c>
      <c r="BF7" s="160" t="s">
        <v>289</v>
      </c>
      <c r="BG7" s="160" t="s">
        <v>290</v>
      </c>
      <c r="BH7" s="160" t="s">
        <v>291</v>
      </c>
      <c r="BI7" s="160" t="s">
        <v>289</v>
      </c>
      <c r="BJ7" s="160" t="s">
        <v>290</v>
      </c>
      <c r="BK7" s="160" t="s">
        <v>291</v>
      </c>
      <c r="BL7" s="160" t="s">
        <v>289</v>
      </c>
      <c r="BM7" s="160" t="s">
        <v>290</v>
      </c>
      <c r="BN7" s="160" t="s">
        <v>291</v>
      </c>
      <c r="BO7" s="160" t="s">
        <v>289</v>
      </c>
      <c r="BP7" s="160" t="s">
        <v>290</v>
      </c>
      <c r="BQ7" s="160" t="s">
        <v>291</v>
      </c>
      <c r="BR7" s="160" t="s">
        <v>289</v>
      </c>
      <c r="BS7" s="160" t="s">
        <v>290</v>
      </c>
      <c r="BT7" s="160" t="s">
        <v>291</v>
      </c>
      <c r="BU7" s="160" t="s">
        <v>289</v>
      </c>
      <c r="BV7" s="160" t="s">
        <v>290</v>
      </c>
      <c r="BW7" s="160" t="s">
        <v>291</v>
      </c>
      <c r="BX7" s="160" t="s">
        <v>289</v>
      </c>
      <c r="BY7" s="160" t="s">
        <v>290</v>
      </c>
      <c r="BZ7" s="160" t="s">
        <v>291</v>
      </c>
      <c r="CA7" s="160" t="s">
        <v>289</v>
      </c>
      <c r="CB7" s="160" t="s">
        <v>290</v>
      </c>
      <c r="CC7" s="160" t="s">
        <v>291</v>
      </c>
    </row>
    <row r="8" spans="1:81" x14ac:dyDescent="0.25">
      <c r="A8" s="210"/>
      <c r="B8" s="210"/>
      <c r="C8" s="210"/>
      <c r="D8" s="210"/>
      <c r="E8" s="210"/>
      <c r="F8" s="212"/>
      <c r="G8" s="210"/>
      <c r="H8" s="210"/>
      <c r="I8" s="210"/>
      <c r="J8" s="209" t="s">
        <v>292</v>
      </c>
      <c r="K8" s="209"/>
      <c r="L8" s="209"/>
      <c r="M8" s="209" t="s">
        <v>292</v>
      </c>
      <c r="N8" s="209"/>
      <c r="O8" s="209"/>
      <c r="P8" s="209" t="s">
        <v>292</v>
      </c>
      <c r="Q8" s="209"/>
      <c r="R8" s="209"/>
      <c r="S8" s="209" t="s">
        <v>292</v>
      </c>
      <c r="T8" s="209"/>
      <c r="U8" s="209"/>
      <c r="V8" s="209" t="s">
        <v>292</v>
      </c>
      <c r="W8" s="209"/>
      <c r="X8" s="209"/>
      <c r="Y8" s="209" t="s">
        <v>292</v>
      </c>
      <c r="Z8" s="209"/>
      <c r="AA8" s="209"/>
      <c r="AB8" s="209" t="s">
        <v>292</v>
      </c>
      <c r="AC8" s="209"/>
      <c r="AD8" s="209"/>
      <c r="AE8" s="209" t="s">
        <v>292</v>
      </c>
      <c r="AF8" s="209"/>
      <c r="AG8" s="209"/>
      <c r="AH8" s="209" t="s">
        <v>292</v>
      </c>
      <c r="AI8" s="209"/>
      <c r="AJ8" s="209"/>
      <c r="AK8" s="209" t="s">
        <v>292</v>
      </c>
      <c r="AL8" s="209"/>
      <c r="AM8" s="209"/>
      <c r="AN8" s="209" t="s">
        <v>292</v>
      </c>
      <c r="AO8" s="209"/>
      <c r="AP8" s="209"/>
      <c r="AQ8" s="209" t="s">
        <v>292</v>
      </c>
      <c r="AR8" s="209"/>
      <c r="AS8" s="209"/>
      <c r="AT8" s="209" t="s">
        <v>292</v>
      </c>
      <c r="AU8" s="209"/>
      <c r="AV8" s="209"/>
      <c r="AW8" s="209" t="s">
        <v>292</v>
      </c>
      <c r="AX8" s="209"/>
      <c r="AY8" s="209"/>
      <c r="AZ8" s="209" t="s">
        <v>292</v>
      </c>
      <c r="BA8" s="209"/>
      <c r="BB8" s="209"/>
      <c r="BC8" s="209" t="s">
        <v>292</v>
      </c>
      <c r="BD8" s="209"/>
      <c r="BE8" s="209"/>
      <c r="BF8" s="209" t="s">
        <v>292</v>
      </c>
      <c r="BG8" s="209"/>
      <c r="BH8" s="209"/>
      <c r="BI8" s="209" t="s">
        <v>292</v>
      </c>
      <c r="BJ8" s="209"/>
      <c r="BK8" s="209"/>
      <c r="BL8" s="209" t="s">
        <v>292</v>
      </c>
      <c r="BM8" s="209"/>
      <c r="BN8" s="209"/>
      <c r="BO8" s="209" t="s">
        <v>292</v>
      </c>
      <c r="BP8" s="209"/>
      <c r="BQ8" s="209"/>
      <c r="BR8" s="209" t="s">
        <v>292</v>
      </c>
      <c r="BS8" s="209"/>
      <c r="BT8" s="209"/>
      <c r="BU8" s="209" t="s">
        <v>292</v>
      </c>
      <c r="BV8" s="209"/>
      <c r="BW8" s="209"/>
      <c r="BX8" s="209" t="s">
        <v>292</v>
      </c>
      <c r="BY8" s="209"/>
      <c r="BZ8" s="209"/>
      <c r="CA8" s="209" t="s">
        <v>292</v>
      </c>
      <c r="CB8" s="209"/>
      <c r="CC8" s="209"/>
    </row>
    <row r="9" spans="1:81" ht="15.75" customHeight="1" x14ac:dyDescent="0.25">
      <c r="A9" s="210"/>
      <c r="B9" s="210"/>
      <c r="C9" s="210"/>
      <c r="D9" s="210"/>
      <c r="E9" s="210"/>
      <c r="F9" s="213"/>
      <c r="G9" s="210"/>
      <c r="H9" s="210"/>
      <c r="I9" s="210"/>
      <c r="J9" s="209" t="s">
        <v>293</v>
      </c>
      <c r="K9" s="209"/>
      <c r="L9" s="209"/>
      <c r="M9" s="209" t="s">
        <v>293</v>
      </c>
      <c r="N9" s="209"/>
      <c r="O9" s="209"/>
      <c r="P9" s="209" t="s">
        <v>293</v>
      </c>
      <c r="Q9" s="209"/>
      <c r="R9" s="209"/>
      <c r="S9" s="209" t="s">
        <v>293</v>
      </c>
      <c r="T9" s="209"/>
      <c r="U9" s="209"/>
      <c r="V9" s="209" t="s">
        <v>293</v>
      </c>
      <c r="W9" s="209"/>
      <c r="X9" s="209"/>
      <c r="Y9" s="209" t="s">
        <v>293</v>
      </c>
      <c r="Z9" s="209"/>
      <c r="AA9" s="209"/>
      <c r="AB9" s="209" t="s">
        <v>293</v>
      </c>
      <c r="AC9" s="209"/>
      <c r="AD9" s="209"/>
      <c r="AE9" s="209" t="s">
        <v>293</v>
      </c>
      <c r="AF9" s="209"/>
      <c r="AG9" s="209"/>
      <c r="AH9" s="209" t="s">
        <v>293</v>
      </c>
      <c r="AI9" s="209"/>
      <c r="AJ9" s="209"/>
      <c r="AK9" s="209" t="s">
        <v>293</v>
      </c>
      <c r="AL9" s="209"/>
      <c r="AM9" s="209"/>
      <c r="AN9" s="209" t="s">
        <v>293</v>
      </c>
      <c r="AO9" s="209"/>
      <c r="AP9" s="209"/>
      <c r="AQ9" s="209" t="s">
        <v>293</v>
      </c>
      <c r="AR9" s="209"/>
      <c r="AS9" s="209"/>
      <c r="AT9" s="209" t="s">
        <v>293</v>
      </c>
      <c r="AU9" s="209"/>
      <c r="AV9" s="209"/>
      <c r="AW9" s="209" t="s">
        <v>293</v>
      </c>
      <c r="AX9" s="209"/>
      <c r="AY9" s="209"/>
      <c r="AZ9" s="209" t="s">
        <v>293</v>
      </c>
      <c r="BA9" s="209"/>
      <c r="BB9" s="209"/>
      <c r="BC9" s="209" t="s">
        <v>293</v>
      </c>
      <c r="BD9" s="209"/>
      <c r="BE9" s="209"/>
      <c r="BF9" s="209" t="s">
        <v>293</v>
      </c>
      <c r="BG9" s="209"/>
      <c r="BH9" s="209"/>
      <c r="BI9" s="209" t="s">
        <v>293</v>
      </c>
      <c r="BJ9" s="209"/>
      <c r="BK9" s="209"/>
      <c r="BL9" s="209" t="s">
        <v>293</v>
      </c>
      <c r="BM9" s="209"/>
      <c r="BN9" s="209"/>
      <c r="BO9" s="209" t="s">
        <v>293</v>
      </c>
      <c r="BP9" s="209"/>
      <c r="BQ9" s="209"/>
      <c r="BR9" s="209" t="s">
        <v>293</v>
      </c>
      <c r="BS9" s="209"/>
      <c r="BT9" s="209"/>
      <c r="BU9" s="209" t="s">
        <v>293</v>
      </c>
      <c r="BV9" s="209"/>
      <c r="BW9" s="209"/>
      <c r="BX9" s="209" t="s">
        <v>293</v>
      </c>
      <c r="BY9" s="209"/>
      <c r="BZ9" s="209"/>
      <c r="CA9" s="209" t="s">
        <v>293</v>
      </c>
      <c r="CB9" s="209"/>
      <c r="CC9" s="209"/>
    </row>
    <row r="10" spans="1:81" ht="15.75" customHeight="1" x14ac:dyDescent="0.25">
      <c r="A10" s="203" t="s">
        <v>322</v>
      </c>
      <c r="B10" s="203" t="s">
        <v>323</v>
      </c>
      <c r="C10" s="203" t="s">
        <v>324</v>
      </c>
      <c r="D10" s="206" t="s">
        <v>312</v>
      </c>
      <c r="E10" s="161" t="s">
        <v>7</v>
      </c>
      <c r="F10" s="161">
        <v>610</v>
      </c>
      <c r="G10" s="161"/>
      <c r="H10" s="162"/>
      <c r="I10" s="161">
        <v>110</v>
      </c>
      <c r="J10" s="163">
        <v>2.5539999999999998</v>
      </c>
      <c r="K10" s="163">
        <v>7.3810000000000002</v>
      </c>
      <c r="L10" s="163">
        <v>114</v>
      </c>
      <c r="M10" s="163">
        <v>2.3679999999999999</v>
      </c>
      <c r="N10" s="163">
        <v>7.2759999999999998</v>
      </c>
      <c r="O10" s="163">
        <v>112</v>
      </c>
      <c r="P10" s="163">
        <v>2.1779999999999999</v>
      </c>
      <c r="Q10" s="163">
        <v>7.3159999999999998</v>
      </c>
      <c r="R10" s="163">
        <v>112</v>
      </c>
      <c r="S10" s="163">
        <v>2.3159999999999998</v>
      </c>
      <c r="T10" s="163">
        <v>8.516</v>
      </c>
      <c r="U10" s="163">
        <v>130</v>
      </c>
      <c r="V10" s="163">
        <v>2.2309999999999999</v>
      </c>
      <c r="W10" s="163">
        <v>8.4870000000000001</v>
      </c>
      <c r="X10" s="163">
        <v>129</v>
      </c>
      <c r="Y10" s="163">
        <v>2.8130000000000002</v>
      </c>
      <c r="Z10" s="163">
        <v>8.7240000000000002</v>
      </c>
      <c r="AA10" s="163">
        <v>134</v>
      </c>
      <c r="AB10" s="163">
        <v>3.1779999999999999</v>
      </c>
      <c r="AC10" s="163">
        <v>8.782</v>
      </c>
      <c r="AD10" s="163">
        <v>137</v>
      </c>
      <c r="AE10" s="163">
        <v>3.6150000000000002</v>
      </c>
      <c r="AF10" s="163">
        <v>8.5370000000000008</v>
      </c>
      <c r="AG10" s="163">
        <v>137</v>
      </c>
      <c r="AH10" s="163">
        <v>4.0339999999999998</v>
      </c>
      <c r="AI10" s="163">
        <v>6.2060000000000004</v>
      </c>
      <c r="AJ10" s="163">
        <v>111</v>
      </c>
      <c r="AK10" s="163">
        <v>4.5170000000000003</v>
      </c>
      <c r="AL10" s="163">
        <v>6.1379999999999999</v>
      </c>
      <c r="AM10" s="163">
        <v>113</v>
      </c>
      <c r="AN10" s="163">
        <v>4.4160000000000004</v>
      </c>
      <c r="AO10" s="163">
        <v>5.94</v>
      </c>
      <c r="AP10" s="163">
        <v>112</v>
      </c>
      <c r="AQ10" s="163">
        <v>4.5149999999999997</v>
      </c>
      <c r="AR10" s="163">
        <v>6.0339999999999998</v>
      </c>
      <c r="AS10" s="163">
        <v>113</v>
      </c>
      <c r="AT10" s="163">
        <v>4.7309999999999999</v>
      </c>
      <c r="AU10" s="163">
        <v>6.0259999999999998</v>
      </c>
      <c r="AV10" s="163">
        <v>114</v>
      </c>
      <c r="AW10" s="163">
        <v>4.7190000000000003</v>
      </c>
      <c r="AX10" s="163">
        <v>6.1219999999999999</v>
      </c>
      <c r="AY10" s="163">
        <v>116</v>
      </c>
      <c r="AZ10" s="163">
        <v>4.8380000000000001</v>
      </c>
      <c r="BA10" s="163">
        <v>6.16</v>
      </c>
      <c r="BB10" s="163">
        <v>115</v>
      </c>
      <c r="BC10" s="163">
        <v>4.6139999999999999</v>
      </c>
      <c r="BD10" s="163">
        <v>5.601</v>
      </c>
      <c r="BE10" s="163">
        <v>107</v>
      </c>
      <c r="BF10" s="163">
        <v>3.8769999999999998</v>
      </c>
      <c r="BG10" s="163">
        <v>5.7320000000000002</v>
      </c>
      <c r="BH10" s="163">
        <v>103</v>
      </c>
      <c r="BI10" s="163">
        <v>3.625</v>
      </c>
      <c r="BJ10" s="163">
        <v>5.64</v>
      </c>
      <c r="BK10" s="163">
        <v>100</v>
      </c>
      <c r="BL10" s="163">
        <v>3.8849999999999998</v>
      </c>
      <c r="BM10" s="163">
        <v>5.4320000000000004</v>
      </c>
      <c r="BN10" s="163">
        <v>98</v>
      </c>
      <c r="BO10" s="163">
        <v>4.3079999999999998</v>
      </c>
      <c r="BP10" s="163">
        <v>6.2279999999999998</v>
      </c>
      <c r="BQ10" s="163">
        <v>110</v>
      </c>
      <c r="BR10" s="163">
        <v>3.694</v>
      </c>
      <c r="BS10" s="163">
        <v>6.1269999999999998</v>
      </c>
      <c r="BT10" s="163">
        <v>105</v>
      </c>
      <c r="BU10" s="163">
        <v>3.4159999999999999</v>
      </c>
      <c r="BV10" s="163">
        <v>6.2489999999999997</v>
      </c>
      <c r="BW10" s="163">
        <v>104</v>
      </c>
      <c r="BX10" s="163">
        <v>3.3090000000000002</v>
      </c>
      <c r="BY10" s="163">
        <v>7.3890000000000002</v>
      </c>
      <c r="BZ10" s="163">
        <v>119</v>
      </c>
      <c r="CA10" s="163">
        <v>3.7759999999999998</v>
      </c>
      <c r="CB10" s="163">
        <v>7.3620000000000001</v>
      </c>
      <c r="CC10" s="163">
        <v>122</v>
      </c>
    </row>
    <row r="11" spans="1:81" ht="15.75" customHeight="1" x14ac:dyDescent="0.25">
      <c r="A11" s="204"/>
      <c r="B11" s="205"/>
      <c r="C11" s="205"/>
      <c r="D11" s="207"/>
      <c r="E11" s="161" t="s">
        <v>8</v>
      </c>
      <c r="F11" s="161">
        <v>610</v>
      </c>
      <c r="G11" s="161"/>
      <c r="H11" s="162"/>
      <c r="I11" s="161">
        <v>110</v>
      </c>
      <c r="J11" s="163">
        <v>0.53100000000000003</v>
      </c>
      <c r="K11" s="163">
        <v>0.45600000000000002</v>
      </c>
      <c r="L11" s="163">
        <v>10.3</v>
      </c>
      <c r="M11" s="163">
        <v>0.53300000000000003</v>
      </c>
      <c r="N11" s="163">
        <v>0.45400000000000001</v>
      </c>
      <c r="O11" s="163">
        <v>10.1</v>
      </c>
      <c r="P11" s="163">
        <v>0.52100000000000002</v>
      </c>
      <c r="Q11" s="163">
        <v>0.44900000000000001</v>
      </c>
      <c r="R11" s="163">
        <v>9.8000000000000007</v>
      </c>
      <c r="S11" s="163">
        <v>0.52100000000000002</v>
      </c>
      <c r="T11" s="163">
        <v>0.45900000000000002</v>
      </c>
      <c r="U11" s="163">
        <v>10</v>
      </c>
      <c r="V11" s="163">
        <v>0.497</v>
      </c>
      <c r="W11" s="163">
        <v>0.45800000000000002</v>
      </c>
      <c r="X11" s="163">
        <v>10.1</v>
      </c>
      <c r="Y11" s="163">
        <v>0.46300000000000002</v>
      </c>
      <c r="Z11" s="163">
        <v>0.44800000000000001</v>
      </c>
      <c r="AA11" s="163">
        <v>9.6999999999999993</v>
      </c>
      <c r="AB11" s="163">
        <v>0.47899999999999998</v>
      </c>
      <c r="AC11" s="163">
        <v>0.43</v>
      </c>
      <c r="AD11" s="163">
        <v>9.4</v>
      </c>
      <c r="AE11" s="163">
        <v>0.48899999999999999</v>
      </c>
      <c r="AF11" s="163">
        <v>0.443</v>
      </c>
      <c r="AG11" s="163">
        <v>9.8000000000000007</v>
      </c>
      <c r="AH11" s="163">
        <v>0.54900000000000004</v>
      </c>
      <c r="AI11" s="163">
        <v>0.44400000000000001</v>
      </c>
      <c r="AJ11" s="163">
        <v>10.4</v>
      </c>
      <c r="AK11" s="163">
        <v>0.58399999999999996</v>
      </c>
      <c r="AL11" s="163">
        <v>0.47199999999999998</v>
      </c>
      <c r="AM11" s="163">
        <v>11.2</v>
      </c>
      <c r="AN11" s="163">
        <v>0.61199999999999999</v>
      </c>
      <c r="AO11" s="163">
        <v>0.47199999999999998</v>
      </c>
      <c r="AP11" s="163">
        <v>11.5</v>
      </c>
      <c r="AQ11" s="163">
        <v>0.57999999999999996</v>
      </c>
      <c r="AR11" s="163">
        <v>0.48</v>
      </c>
      <c r="AS11" s="163">
        <v>11.3</v>
      </c>
      <c r="AT11" s="163">
        <v>0.55300000000000005</v>
      </c>
      <c r="AU11" s="163">
        <v>0.45500000000000002</v>
      </c>
      <c r="AV11" s="163">
        <v>10.7</v>
      </c>
      <c r="AW11" s="163">
        <v>0.55700000000000005</v>
      </c>
      <c r="AX11" s="163">
        <v>0.44700000000000001</v>
      </c>
      <c r="AY11" s="163">
        <v>10.4</v>
      </c>
      <c r="AZ11" s="163">
        <v>0.58599999999999997</v>
      </c>
      <c r="BA11" s="163">
        <v>0.443</v>
      </c>
      <c r="BB11" s="163">
        <v>11</v>
      </c>
      <c r="BC11" s="163">
        <v>0.56200000000000006</v>
      </c>
      <c r="BD11" s="163">
        <v>0.47</v>
      </c>
      <c r="BE11" s="163">
        <v>10.8</v>
      </c>
      <c r="BF11" s="163">
        <v>0.52900000000000003</v>
      </c>
      <c r="BG11" s="163">
        <v>0.44</v>
      </c>
      <c r="BH11" s="163">
        <v>10.199999999999999</v>
      </c>
      <c r="BI11" s="163">
        <v>0.55100000000000005</v>
      </c>
      <c r="BJ11" s="163">
        <v>0.46700000000000003</v>
      </c>
      <c r="BK11" s="163">
        <v>10.6</v>
      </c>
      <c r="BL11" s="163">
        <v>0.626</v>
      </c>
      <c r="BM11" s="163">
        <v>0.51900000000000002</v>
      </c>
      <c r="BN11" s="163">
        <v>11.9</v>
      </c>
      <c r="BO11" s="163">
        <v>0.59599999999999997</v>
      </c>
      <c r="BP11" s="163">
        <v>0.52100000000000002</v>
      </c>
      <c r="BQ11" s="163">
        <v>10.7</v>
      </c>
      <c r="BR11" s="163">
        <v>0.54100000000000004</v>
      </c>
      <c r="BS11" s="163">
        <v>0.502</v>
      </c>
      <c r="BT11" s="163">
        <v>10.8</v>
      </c>
      <c r="BU11" s="163">
        <v>0.56499999999999995</v>
      </c>
      <c r="BV11" s="163">
        <v>0.53100000000000003</v>
      </c>
      <c r="BW11" s="163">
        <v>11.4</v>
      </c>
      <c r="BX11" s="163">
        <v>0.55700000000000005</v>
      </c>
      <c r="BY11" s="163">
        <v>0.55300000000000005</v>
      </c>
      <c r="BZ11" s="163">
        <v>11.5</v>
      </c>
      <c r="CA11" s="163">
        <v>0.56599999999999995</v>
      </c>
      <c r="CB11" s="163">
        <v>0.54400000000000004</v>
      </c>
      <c r="CC11" s="163">
        <v>11.7</v>
      </c>
    </row>
    <row r="12" spans="1:81" ht="15" customHeight="1" x14ac:dyDescent="0.25">
      <c r="A12" s="203" t="s">
        <v>322</v>
      </c>
      <c r="B12" s="203" t="s">
        <v>323</v>
      </c>
      <c r="C12" s="203" t="s">
        <v>324</v>
      </c>
      <c r="D12" s="206" t="s">
        <v>313</v>
      </c>
      <c r="E12" s="161" t="s">
        <v>9</v>
      </c>
      <c r="F12" s="161">
        <v>610</v>
      </c>
      <c r="G12" s="161"/>
      <c r="H12" s="162"/>
      <c r="I12" s="161">
        <v>110</v>
      </c>
      <c r="J12" s="163">
        <v>2.6840000000000002</v>
      </c>
      <c r="K12" s="163">
        <v>7.3520000000000003</v>
      </c>
      <c r="L12" s="163">
        <v>115</v>
      </c>
      <c r="M12" s="163">
        <v>2.2130000000000001</v>
      </c>
      <c r="N12" s="163">
        <v>7.2859999999999996</v>
      </c>
      <c r="O12" s="163">
        <v>111</v>
      </c>
      <c r="P12" s="163">
        <v>2.23</v>
      </c>
      <c r="Q12" s="163">
        <v>7.2889999999999997</v>
      </c>
      <c r="R12" s="163">
        <v>112</v>
      </c>
      <c r="S12" s="163">
        <v>2.31</v>
      </c>
      <c r="T12" s="163">
        <v>8.4429999999999996</v>
      </c>
      <c r="U12" s="163">
        <v>128</v>
      </c>
      <c r="V12" s="163">
        <v>2.86</v>
      </c>
      <c r="W12" s="163">
        <v>8.5679999999999996</v>
      </c>
      <c r="X12" s="163">
        <v>133</v>
      </c>
      <c r="Y12" s="163">
        <v>2.86</v>
      </c>
      <c r="Z12" s="163">
        <v>8.5679999999999996</v>
      </c>
      <c r="AA12" s="163">
        <v>133</v>
      </c>
      <c r="AB12" s="163">
        <v>3.1280000000000001</v>
      </c>
      <c r="AC12" s="163">
        <v>8.7200000000000006</v>
      </c>
      <c r="AD12" s="163">
        <v>137</v>
      </c>
      <c r="AE12" s="163">
        <v>3.69</v>
      </c>
      <c r="AF12" s="163">
        <v>8.7200000000000006</v>
      </c>
      <c r="AG12" s="163">
        <v>137</v>
      </c>
      <c r="AH12" s="163">
        <v>4.0140000000000002</v>
      </c>
      <c r="AI12" s="163">
        <v>6.1539999999999999</v>
      </c>
      <c r="AJ12" s="163">
        <v>110</v>
      </c>
      <c r="AK12" s="163">
        <v>4.4989999999999997</v>
      </c>
      <c r="AL12" s="163">
        <v>5.9960000000000004</v>
      </c>
      <c r="AM12" s="163">
        <v>112</v>
      </c>
      <c r="AN12" s="163">
        <v>4.3520000000000003</v>
      </c>
      <c r="AO12" s="163">
        <v>5.94</v>
      </c>
      <c r="AP12" s="163">
        <v>110</v>
      </c>
      <c r="AQ12" s="163">
        <v>4.0679999999999996</v>
      </c>
      <c r="AR12" s="163">
        <v>6.0140000000000002</v>
      </c>
      <c r="AS12" s="163">
        <v>107</v>
      </c>
      <c r="AT12" s="163">
        <v>4.9400000000000004</v>
      </c>
      <c r="AU12" s="163">
        <v>6.1189999999999998</v>
      </c>
      <c r="AV12" s="163">
        <v>117</v>
      </c>
      <c r="AW12" s="163">
        <v>4.6769999999999996</v>
      </c>
      <c r="AX12" s="163">
        <v>6.1239999999999997</v>
      </c>
      <c r="AY12" s="163">
        <v>115</v>
      </c>
      <c r="AZ12" s="163">
        <v>4.5620000000000003</v>
      </c>
      <c r="BA12" s="163">
        <v>6.1150000000000002</v>
      </c>
      <c r="BB12" s="163">
        <v>115</v>
      </c>
      <c r="BC12" s="163">
        <v>4.4029999999999996</v>
      </c>
      <c r="BD12" s="163">
        <v>5.6</v>
      </c>
      <c r="BE12" s="163">
        <v>106</v>
      </c>
      <c r="BF12" s="163">
        <v>3.88</v>
      </c>
      <c r="BG12" s="163">
        <v>5.7510000000000003</v>
      </c>
      <c r="BH12" s="163">
        <v>103</v>
      </c>
      <c r="BI12" s="163">
        <v>3.621</v>
      </c>
      <c r="BJ12" s="163">
        <v>5.7190000000000003</v>
      </c>
      <c r="BK12" s="163">
        <v>99</v>
      </c>
      <c r="BL12" s="163">
        <v>3.7120000000000002</v>
      </c>
      <c r="BM12" s="163">
        <v>5.4210000000000003</v>
      </c>
      <c r="BN12" s="163">
        <v>98</v>
      </c>
      <c r="BO12" s="163">
        <v>4.0679999999999996</v>
      </c>
      <c r="BP12" s="163">
        <v>6.1109999999999998</v>
      </c>
      <c r="BQ12" s="163">
        <v>107</v>
      </c>
      <c r="BR12" s="163">
        <v>3.59</v>
      </c>
      <c r="BS12" s="163">
        <v>6.0960000000000001</v>
      </c>
      <c r="BT12" s="163">
        <v>104</v>
      </c>
      <c r="BU12" s="163">
        <v>3.29</v>
      </c>
      <c r="BV12" s="163">
        <v>6.19</v>
      </c>
      <c r="BW12" s="163">
        <v>103</v>
      </c>
      <c r="BX12" s="163">
        <v>3.43</v>
      </c>
      <c r="BY12" s="163">
        <v>7.2720000000000002</v>
      </c>
      <c r="BZ12" s="163">
        <v>119</v>
      </c>
      <c r="CA12" s="163">
        <v>3.8370000000000002</v>
      </c>
      <c r="CB12" s="163">
        <v>7.33</v>
      </c>
      <c r="CC12" s="163">
        <v>121</v>
      </c>
    </row>
    <row r="13" spans="1:81" x14ac:dyDescent="0.25">
      <c r="A13" s="204"/>
      <c r="B13" s="204"/>
      <c r="C13" s="204"/>
      <c r="D13" s="207"/>
      <c r="E13" s="161" t="s">
        <v>10</v>
      </c>
      <c r="F13" s="161">
        <v>610</v>
      </c>
      <c r="G13" s="161"/>
      <c r="H13" s="162"/>
      <c r="I13" s="161">
        <v>110</v>
      </c>
      <c r="J13" s="163">
        <v>2.9260000000000002</v>
      </c>
      <c r="K13" s="163">
        <v>12.516999999999999</v>
      </c>
      <c r="L13" s="163">
        <v>189</v>
      </c>
      <c r="M13" s="163">
        <v>2.3380000000000001</v>
      </c>
      <c r="N13" s="163">
        <v>12.445</v>
      </c>
      <c r="O13" s="163">
        <v>185</v>
      </c>
      <c r="P13" s="163">
        <v>2.4670000000000001</v>
      </c>
      <c r="Q13" s="163">
        <v>12.452</v>
      </c>
      <c r="R13" s="163">
        <v>186</v>
      </c>
      <c r="S13" s="163">
        <v>2.5960000000000001</v>
      </c>
      <c r="T13" s="163">
        <v>14.705</v>
      </c>
      <c r="U13" s="163">
        <v>221</v>
      </c>
      <c r="V13" s="163">
        <v>2.3039999999999998</v>
      </c>
      <c r="W13" s="163">
        <v>14.79</v>
      </c>
      <c r="X13" s="163">
        <v>220</v>
      </c>
      <c r="Y13" s="163">
        <v>3.7040000000000002</v>
      </c>
      <c r="Z13" s="163">
        <v>15.042999999999999</v>
      </c>
      <c r="AA13" s="163">
        <v>228</v>
      </c>
      <c r="AB13" s="163">
        <v>4.0179999999999998</v>
      </c>
      <c r="AC13" s="163">
        <v>15.331</v>
      </c>
      <c r="AD13" s="163">
        <v>234</v>
      </c>
      <c r="AE13" s="163">
        <v>5.0650000000000004</v>
      </c>
      <c r="AF13" s="163">
        <v>15.118</v>
      </c>
      <c r="AG13" s="163">
        <v>236</v>
      </c>
      <c r="AH13" s="163">
        <v>5.42</v>
      </c>
      <c r="AI13" s="163">
        <v>10.214</v>
      </c>
      <c r="AJ13" s="163">
        <v>170</v>
      </c>
      <c r="AK13" s="163">
        <v>6.1749999999999998</v>
      </c>
      <c r="AL13" s="163">
        <v>9.9990000000000006</v>
      </c>
      <c r="AM13" s="163">
        <v>176</v>
      </c>
      <c r="AN13" s="163">
        <v>5.75</v>
      </c>
      <c r="AO13" s="163">
        <v>9.67</v>
      </c>
      <c r="AP13" s="163">
        <v>169</v>
      </c>
      <c r="AQ13" s="163">
        <v>5.4560000000000004</v>
      </c>
      <c r="AR13" s="163">
        <v>9.74</v>
      </c>
      <c r="AS13" s="163">
        <v>169</v>
      </c>
      <c r="AT13" s="163">
        <v>7.0209999999999999</v>
      </c>
      <c r="AU13" s="163">
        <v>10.029999999999999</v>
      </c>
      <c r="AV13" s="163">
        <v>183</v>
      </c>
      <c r="AW13" s="163">
        <v>6.8159999999999998</v>
      </c>
      <c r="AX13" s="163">
        <v>10.086</v>
      </c>
      <c r="AY13" s="163">
        <v>181</v>
      </c>
      <c r="AZ13" s="163">
        <v>6.68</v>
      </c>
      <c r="BA13" s="163">
        <v>10.09</v>
      </c>
      <c r="BB13" s="163">
        <v>180</v>
      </c>
      <c r="BC13" s="163">
        <v>6.423</v>
      </c>
      <c r="BD13" s="163">
        <v>8.968</v>
      </c>
      <c r="BE13" s="163">
        <v>164</v>
      </c>
      <c r="BF13" s="163">
        <v>5.6289999999999996</v>
      </c>
      <c r="BG13" s="163">
        <v>9.2729999999999997</v>
      </c>
      <c r="BH13" s="163">
        <v>160</v>
      </c>
      <c r="BI13" s="163">
        <v>4.3659999999999997</v>
      </c>
      <c r="BJ13" s="163">
        <v>9.1189999999999998</v>
      </c>
      <c r="BK13" s="163">
        <v>149</v>
      </c>
      <c r="BL13" s="163">
        <v>5.3570000000000002</v>
      </c>
      <c r="BM13" s="163">
        <v>8.4580000000000002</v>
      </c>
      <c r="BN13" s="163">
        <v>149</v>
      </c>
      <c r="BO13" s="163">
        <v>5.99</v>
      </c>
      <c r="BP13" s="163">
        <v>10.106999999999999</v>
      </c>
      <c r="BQ13" s="163">
        <v>171</v>
      </c>
      <c r="BR13" s="163">
        <v>4.7930000000000001</v>
      </c>
      <c r="BS13" s="163">
        <v>10.022</v>
      </c>
      <c r="BT13" s="163">
        <v>165</v>
      </c>
      <c r="BU13" s="163">
        <v>4.5129999999999999</v>
      </c>
      <c r="BV13" s="163">
        <v>10.284000000000001</v>
      </c>
      <c r="BW13" s="163">
        <v>166</v>
      </c>
      <c r="BX13" s="163">
        <v>4.6139999999999999</v>
      </c>
      <c r="BY13" s="163">
        <v>12.565</v>
      </c>
      <c r="BZ13" s="163">
        <v>197</v>
      </c>
      <c r="CA13" s="163">
        <v>4.9000000000000004</v>
      </c>
      <c r="CB13" s="163">
        <v>12.497999999999999</v>
      </c>
      <c r="CC13" s="163">
        <v>196</v>
      </c>
    </row>
    <row r="14" spans="1:81" ht="15.75" customHeight="1" x14ac:dyDescent="0.25">
      <c r="A14" s="205"/>
      <c r="B14" s="205"/>
      <c r="C14" s="205"/>
      <c r="D14" s="208"/>
      <c r="E14" s="161" t="s">
        <v>11</v>
      </c>
      <c r="F14" s="161">
        <v>610</v>
      </c>
      <c r="G14" s="161"/>
      <c r="H14" s="162"/>
      <c r="I14" s="161">
        <v>110</v>
      </c>
      <c r="J14" s="163">
        <v>0.53500000000000003</v>
      </c>
      <c r="K14" s="163">
        <v>0.35799999999999998</v>
      </c>
      <c r="L14" s="163">
        <v>9.4</v>
      </c>
      <c r="M14" s="163">
        <v>0.48099999999999998</v>
      </c>
      <c r="N14" s="163">
        <v>0.33400000000000002</v>
      </c>
      <c r="O14" s="163">
        <v>8.6</v>
      </c>
      <c r="P14" s="163">
        <v>0.503</v>
      </c>
      <c r="Q14" s="163">
        <v>0.35499999999999998</v>
      </c>
      <c r="R14" s="163">
        <v>8.9</v>
      </c>
      <c r="S14" s="163">
        <v>0.495</v>
      </c>
      <c r="T14" s="163">
        <v>0.35599999999999998</v>
      </c>
      <c r="U14" s="163">
        <v>9</v>
      </c>
      <c r="V14" s="163">
        <v>0.57799999999999996</v>
      </c>
      <c r="W14" s="163">
        <v>0.34</v>
      </c>
      <c r="X14" s="163">
        <v>9.3000000000000007</v>
      </c>
      <c r="Y14" s="163">
        <v>0.50900000000000001</v>
      </c>
      <c r="Z14" s="163">
        <v>0.34300000000000003</v>
      </c>
      <c r="AA14" s="163">
        <v>9.1999999999999993</v>
      </c>
      <c r="AB14" s="163">
        <v>0.51500000000000001</v>
      </c>
      <c r="AC14" s="163">
        <v>0.34300000000000003</v>
      </c>
      <c r="AD14" s="163">
        <v>9.1999999999999993</v>
      </c>
      <c r="AE14" s="163">
        <v>0.495</v>
      </c>
      <c r="AF14" s="163">
        <v>0.33100000000000002</v>
      </c>
      <c r="AG14" s="163">
        <v>9.1</v>
      </c>
      <c r="AH14" s="163">
        <v>0.69</v>
      </c>
      <c r="AI14" s="163">
        <v>0.39400000000000002</v>
      </c>
      <c r="AJ14" s="163">
        <v>11.8</v>
      </c>
      <c r="AK14" s="163">
        <v>0.624</v>
      </c>
      <c r="AL14" s="163">
        <v>0.39500000000000002</v>
      </c>
      <c r="AM14" s="163">
        <v>11</v>
      </c>
      <c r="AN14" s="163">
        <v>0.66400000000000003</v>
      </c>
      <c r="AO14" s="163">
        <v>0.42599999999999999</v>
      </c>
      <c r="AP14" s="163">
        <v>12</v>
      </c>
      <c r="AQ14" s="163">
        <v>0.73299999999999998</v>
      </c>
      <c r="AR14" s="163">
        <v>0.40899999999999997</v>
      </c>
      <c r="AS14" s="163">
        <v>12.6</v>
      </c>
      <c r="AT14" s="163">
        <v>0.66600000000000004</v>
      </c>
      <c r="AU14" s="163">
        <v>0.41499999999999998</v>
      </c>
      <c r="AV14" s="163">
        <v>11.7</v>
      </c>
      <c r="AW14" s="163">
        <v>0.69</v>
      </c>
      <c r="AX14" s="163">
        <v>0.39800000000000002</v>
      </c>
      <c r="AY14" s="163">
        <v>11.5</v>
      </c>
      <c r="AZ14" s="163">
        <v>0.72099999999999997</v>
      </c>
      <c r="BA14" s="163">
        <v>0.41399999999999998</v>
      </c>
      <c r="BB14" s="163">
        <v>12.1</v>
      </c>
      <c r="BC14" s="163">
        <v>0.63400000000000001</v>
      </c>
      <c r="BD14" s="163">
        <v>0.38700000000000001</v>
      </c>
      <c r="BE14" s="163">
        <v>11.1</v>
      </c>
      <c r="BF14" s="163">
        <v>0.61799999999999999</v>
      </c>
      <c r="BG14" s="163">
        <v>0.39300000000000002</v>
      </c>
      <c r="BH14" s="163">
        <v>10.8</v>
      </c>
      <c r="BI14" s="163">
        <v>0.57799999999999996</v>
      </c>
      <c r="BJ14" s="163">
        <v>0.4</v>
      </c>
      <c r="BK14" s="163">
        <v>10.6</v>
      </c>
      <c r="BL14" s="163">
        <v>0.55300000000000005</v>
      </c>
      <c r="BM14" s="163">
        <v>0.36299999999999999</v>
      </c>
      <c r="BN14" s="163">
        <v>9.9</v>
      </c>
      <c r="BO14" s="163">
        <v>0.62</v>
      </c>
      <c r="BP14" s="163">
        <v>0.34699999999999998</v>
      </c>
      <c r="BQ14" s="163">
        <v>10.4</v>
      </c>
      <c r="BR14" s="163">
        <v>0.624</v>
      </c>
      <c r="BS14" s="163">
        <v>0.34</v>
      </c>
      <c r="BT14" s="163">
        <v>10.4</v>
      </c>
      <c r="BU14" s="163">
        <v>0.505</v>
      </c>
      <c r="BV14" s="163">
        <v>0.32300000000000001</v>
      </c>
      <c r="BW14" s="163">
        <v>9</v>
      </c>
      <c r="BX14" s="163">
        <v>0.51100000000000001</v>
      </c>
      <c r="BY14" s="163">
        <v>0.32900000000000001</v>
      </c>
      <c r="BZ14" s="163">
        <v>8.9</v>
      </c>
      <c r="CA14" s="163">
        <v>0.54100000000000004</v>
      </c>
      <c r="CB14" s="163">
        <v>0.34499999999999997</v>
      </c>
      <c r="CC14" s="163">
        <v>9.3000000000000007</v>
      </c>
    </row>
    <row r="15" spans="1:81" x14ac:dyDescent="0.25">
      <c r="A15" s="203" t="s">
        <v>322</v>
      </c>
      <c r="B15" s="203" t="s">
        <v>323</v>
      </c>
      <c r="C15" s="203" t="s">
        <v>324</v>
      </c>
      <c r="D15" s="211" t="s">
        <v>314</v>
      </c>
      <c r="E15" s="211" t="s">
        <v>315</v>
      </c>
      <c r="F15" s="161">
        <v>77.3</v>
      </c>
      <c r="G15" s="211" t="s">
        <v>317</v>
      </c>
      <c r="H15" s="164"/>
      <c r="I15" s="161">
        <v>110</v>
      </c>
      <c r="J15" s="165"/>
      <c r="K15" s="165"/>
      <c r="L15" s="165"/>
      <c r="M15" s="165"/>
      <c r="N15" s="165"/>
      <c r="O15" s="165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</row>
    <row r="16" spans="1:81" ht="15.75" customHeight="1" x14ac:dyDescent="0.25">
      <c r="A16" s="204"/>
      <c r="B16" s="204"/>
      <c r="C16" s="204"/>
      <c r="D16" s="212"/>
      <c r="E16" s="212"/>
      <c r="F16" s="161">
        <v>793</v>
      </c>
      <c r="G16" s="212"/>
      <c r="H16" s="164"/>
      <c r="I16" s="161">
        <v>6</v>
      </c>
      <c r="J16" s="163">
        <v>0.59599999999999997</v>
      </c>
      <c r="K16" s="163">
        <v>0.48</v>
      </c>
      <c r="L16" s="163">
        <v>193</v>
      </c>
      <c r="M16" s="163">
        <v>0.56000000000000005</v>
      </c>
      <c r="N16" s="163">
        <v>0.45400000000000001</v>
      </c>
      <c r="O16" s="163">
        <v>191</v>
      </c>
      <c r="P16" s="163">
        <v>0.51900000000000002</v>
      </c>
      <c r="Q16" s="163">
        <v>0.44900000000000001</v>
      </c>
      <c r="R16" s="163">
        <v>187</v>
      </c>
      <c r="S16" s="163">
        <v>0.53900000000000003</v>
      </c>
      <c r="T16" s="163">
        <v>0.45900000000000002</v>
      </c>
      <c r="U16" s="163">
        <v>193</v>
      </c>
      <c r="V16" s="163">
        <v>0.55400000000000005</v>
      </c>
      <c r="W16" s="163">
        <v>0.45500000000000002</v>
      </c>
      <c r="X16" s="163">
        <v>193</v>
      </c>
      <c r="Y16" s="163">
        <v>0.53900000000000003</v>
      </c>
      <c r="Z16" s="163">
        <v>0.45300000000000001</v>
      </c>
      <c r="AA16" s="163">
        <v>190</v>
      </c>
      <c r="AB16" s="163">
        <v>0.54100000000000004</v>
      </c>
      <c r="AC16" s="163">
        <v>0.45800000000000002</v>
      </c>
      <c r="AD16" s="163">
        <v>186</v>
      </c>
      <c r="AE16" s="163">
        <v>0.58599999999999997</v>
      </c>
      <c r="AF16" s="163">
        <v>0.45500000000000002</v>
      </c>
      <c r="AG16" s="163">
        <v>198</v>
      </c>
      <c r="AH16" s="163">
        <v>0.71799999999999997</v>
      </c>
      <c r="AI16" s="163">
        <v>0.49099999999999999</v>
      </c>
      <c r="AJ16" s="163">
        <v>229</v>
      </c>
      <c r="AK16" s="163">
        <v>0.80100000000000005</v>
      </c>
      <c r="AL16" s="163">
        <v>0.48699999999999999</v>
      </c>
      <c r="AM16" s="163">
        <v>254</v>
      </c>
      <c r="AN16" s="163">
        <v>0.86199999999999999</v>
      </c>
      <c r="AO16" s="163">
        <v>0.64800000000000002</v>
      </c>
      <c r="AP16" s="163">
        <v>286</v>
      </c>
      <c r="AQ16" s="163">
        <v>0.78400000000000003</v>
      </c>
      <c r="AR16" s="163">
        <v>0.51500000000000001</v>
      </c>
      <c r="AS16" s="163">
        <v>250</v>
      </c>
      <c r="AT16" s="163">
        <v>0.77900000000000003</v>
      </c>
      <c r="AU16" s="163">
        <v>0.499</v>
      </c>
      <c r="AV16" s="163">
        <v>250</v>
      </c>
      <c r="AW16" s="163">
        <v>0.76100000000000001</v>
      </c>
      <c r="AX16" s="163">
        <v>0.48599999999999999</v>
      </c>
      <c r="AY16" s="163">
        <v>245</v>
      </c>
      <c r="AZ16" s="163">
        <v>0.82499999999999996</v>
      </c>
      <c r="BA16" s="163">
        <v>0.51500000000000001</v>
      </c>
      <c r="BB16" s="163">
        <v>264</v>
      </c>
      <c r="BC16" s="163">
        <v>0.80300000000000005</v>
      </c>
      <c r="BD16" s="163">
        <v>0.47299999999999998</v>
      </c>
      <c r="BE16" s="163">
        <v>251</v>
      </c>
      <c r="BF16" s="163">
        <v>0.77200000000000002</v>
      </c>
      <c r="BG16" s="163">
        <v>0.495</v>
      </c>
      <c r="BH16" s="163">
        <v>246</v>
      </c>
      <c r="BI16" s="163">
        <v>0.67200000000000004</v>
      </c>
      <c r="BJ16" s="163">
        <v>0.47099999999999997</v>
      </c>
      <c r="BK16" s="163">
        <v>221</v>
      </c>
      <c r="BL16" s="163">
        <v>0.68</v>
      </c>
      <c r="BM16" s="163">
        <v>0.48299999999999998</v>
      </c>
      <c r="BN16" s="163">
        <v>216</v>
      </c>
      <c r="BO16" s="163">
        <v>0.63800000000000001</v>
      </c>
      <c r="BP16" s="163">
        <v>0.47499999999999998</v>
      </c>
      <c r="BQ16" s="163">
        <v>212</v>
      </c>
      <c r="BR16" s="163">
        <v>0.69199999999999995</v>
      </c>
      <c r="BS16" s="163">
        <v>0.42599999999999999</v>
      </c>
      <c r="BT16" s="163">
        <v>217</v>
      </c>
      <c r="BU16" s="163">
        <v>0.70799999999999996</v>
      </c>
      <c r="BV16" s="163">
        <v>0.49399999999999999</v>
      </c>
      <c r="BW16" s="163">
        <v>230</v>
      </c>
      <c r="BX16" s="163">
        <v>0.67300000000000004</v>
      </c>
      <c r="BY16" s="163">
        <v>0.47799999999999998</v>
      </c>
      <c r="BZ16" s="163">
        <v>219</v>
      </c>
      <c r="CA16" s="163">
        <v>0.63500000000000001</v>
      </c>
      <c r="CB16" s="163">
        <v>0.48399999999999999</v>
      </c>
      <c r="CC16" s="163">
        <v>217</v>
      </c>
    </row>
    <row r="17" spans="1:81" ht="15.75" customHeight="1" x14ac:dyDescent="0.25">
      <c r="A17" s="204"/>
      <c r="B17" s="204"/>
      <c r="C17" s="204"/>
      <c r="D17" s="212"/>
      <c r="E17" s="212"/>
      <c r="F17" s="161"/>
      <c r="G17" s="212"/>
      <c r="H17" s="162" t="s">
        <v>311</v>
      </c>
      <c r="I17" s="161" t="s">
        <v>310</v>
      </c>
      <c r="J17" s="219">
        <v>6.5</v>
      </c>
      <c r="K17" s="220"/>
      <c r="L17" s="221"/>
      <c r="M17" s="219">
        <v>6.5</v>
      </c>
      <c r="N17" s="220"/>
      <c r="O17" s="221"/>
      <c r="P17" s="216">
        <v>6.5</v>
      </c>
      <c r="Q17" s="217"/>
      <c r="R17" s="218"/>
      <c r="S17" s="216">
        <v>6.5</v>
      </c>
      <c r="T17" s="217"/>
      <c r="U17" s="218"/>
      <c r="V17" s="216">
        <v>6.5</v>
      </c>
      <c r="W17" s="217"/>
      <c r="X17" s="218"/>
      <c r="Y17" s="216">
        <v>6.5</v>
      </c>
      <c r="Z17" s="217"/>
      <c r="AA17" s="218"/>
      <c r="AB17" s="216">
        <v>6.5</v>
      </c>
      <c r="AC17" s="217"/>
      <c r="AD17" s="218"/>
      <c r="AE17" s="216">
        <v>6.45</v>
      </c>
      <c r="AF17" s="217"/>
      <c r="AG17" s="218"/>
      <c r="AH17" s="216">
        <v>6.41</v>
      </c>
      <c r="AI17" s="217"/>
      <c r="AJ17" s="218"/>
      <c r="AK17" s="216">
        <v>6.39</v>
      </c>
      <c r="AL17" s="217"/>
      <c r="AM17" s="218"/>
      <c r="AN17" s="216">
        <v>6.36</v>
      </c>
      <c r="AO17" s="217"/>
      <c r="AP17" s="218"/>
      <c r="AQ17" s="216">
        <v>6.39</v>
      </c>
      <c r="AR17" s="217"/>
      <c r="AS17" s="218"/>
      <c r="AT17" s="216">
        <v>6.39</v>
      </c>
      <c r="AU17" s="217"/>
      <c r="AV17" s="218"/>
      <c r="AW17" s="216">
        <v>6.39</v>
      </c>
      <c r="AX17" s="217"/>
      <c r="AY17" s="218"/>
      <c r="AZ17" s="216">
        <v>6.38</v>
      </c>
      <c r="BA17" s="217"/>
      <c r="BB17" s="218"/>
      <c r="BC17" s="216">
        <v>6.41</v>
      </c>
      <c r="BD17" s="217"/>
      <c r="BE17" s="218"/>
      <c r="BF17" s="216">
        <v>6.41</v>
      </c>
      <c r="BG17" s="217"/>
      <c r="BH17" s="218"/>
      <c r="BI17" s="216">
        <v>6.43</v>
      </c>
      <c r="BJ17" s="217"/>
      <c r="BK17" s="218"/>
      <c r="BL17" s="216">
        <v>6.43</v>
      </c>
      <c r="BM17" s="217"/>
      <c r="BN17" s="218"/>
      <c r="BO17" s="216">
        <v>6.47</v>
      </c>
      <c r="BP17" s="217"/>
      <c r="BQ17" s="218"/>
      <c r="BR17" s="216">
        <v>6.47</v>
      </c>
      <c r="BS17" s="217"/>
      <c r="BT17" s="218"/>
      <c r="BU17" s="216">
        <v>6.48</v>
      </c>
      <c r="BV17" s="217"/>
      <c r="BW17" s="218"/>
      <c r="BX17" s="216">
        <v>6.48</v>
      </c>
      <c r="BY17" s="217"/>
      <c r="BZ17" s="218"/>
      <c r="CA17" s="216">
        <v>6.48</v>
      </c>
      <c r="CB17" s="217"/>
      <c r="CC17" s="218"/>
    </row>
    <row r="18" spans="1:81" ht="15.75" customHeight="1" x14ac:dyDescent="0.25">
      <c r="A18" s="205"/>
      <c r="B18" s="205"/>
      <c r="C18" s="205"/>
      <c r="D18" s="213"/>
      <c r="E18" s="213"/>
      <c r="F18" s="161"/>
      <c r="G18" s="213"/>
      <c r="H18" s="162" t="s">
        <v>309</v>
      </c>
      <c r="I18" s="161" t="s">
        <v>310</v>
      </c>
      <c r="J18" s="216">
        <v>5</v>
      </c>
      <c r="K18" s="217"/>
      <c r="L18" s="218"/>
      <c r="M18" s="216">
        <v>5</v>
      </c>
      <c r="N18" s="217"/>
      <c r="O18" s="218"/>
      <c r="P18" s="216">
        <v>5</v>
      </c>
      <c r="Q18" s="217"/>
      <c r="R18" s="218"/>
      <c r="S18" s="216">
        <v>5</v>
      </c>
      <c r="T18" s="217"/>
      <c r="U18" s="218"/>
      <c r="V18" s="216">
        <v>5</v>
      </c>
      <c r="W18" s="217"/>
      <c r="X18" s="218"/>
      <c r="Y18" s="216">
        <v>5</v>
      </c>
      <c r="Z18" s="217"/>
      <c r="AA18" s="218"/>
      <c r="AB18" s="216">
        <v>5</v>
      </c>
      <c r="AC18" s="217"/>
      <c r="AD18" s="218"/>
      <c r="AE18" s="216">
        <v>5</v>
      </c>
      <c r="AF18" s="217"/>
      <c r="AG18" s="218"/>
      <c r="AH18" s="216">
        <v>5</v>
      </c>
      <c r="AI18" s="217"/>
      <c r="AJ18" s="218"/>
      <c r="AK18" s="216">
        <v>5</v>
      </c>
      <c r="AL18" s="217"/>
      <c r="AM18" s="218"/>
      <c r="AN18" s="216">
        <v>5</v>
      </c>
      <c r="AO18" s="217"/>
      <c r="AP18" s="218"/>
      <c r="AQ18" s="216">
        <v>5</v>
      </c>
      <c r="AR18" s="217"/>
      <c r="AS18" s="218"/>
      <c r="AT18" s="216">
        <v>5</v>
      </c>
      <c r="AU18" s="217"/>
      <c r="AV18" s="218"/>
      <c r="AW18" s="216">
        <v>5</v>
      </c>
      <c r="AX18" s="217"/>
      <c r="AY18" s="218"/>
      <c r="AZ18" s="216">
        <v>5</v>
      </c>
      <c r="BA18" s="217"/>
      <c r="BB18" s="218"/>
      <c r="BC18" s="216">
        <v>5</v>
      </c>
      <c r="BD18" s="217"/>
      <c r="BE18" s="218"/>
      <c r="BF18" s="216">
        <v>5</v>
      </c>
      <c r="BG18" s="217"/>
      <c r="BH18" s="218"/>
      <c r="BI18" s="216">
        <v>5</v>
      </c>
      <c r="BJ18" s="217"/>
      <c r="BK18" s="218"/>
      <c r="BL18" s="216">
        <v>5</v>
      </c>
      <c r="BM18" s="217"/>
      <c r="BN18" s="218"/>
      <c r="BO18" s="216">
        <v>5</v>
      </c>
      <c r="BP18" s="217"/>
      <c r="BQ18" s="218"/>
      <c r="BR18" s="216">
        <v>5</v>
      </c>
      <c r="BS18" s="217"/>
      <c r="BT18" s="218"/>
      <c r="BU18" s="216">
        <v>5</v>
      </c>
      <c r="BV18" s="217"/>
      <c r="BW18" s="218"/>
      <c r="BX18" s="216">
        <v>5</v>
      </c>
      <c r="BY18" s="217"/>
      <c r="BZ18" s="218"/>
      <c r="CA18" s="216">
        <v>5</v>
      </c>
      <c r="CB18" s="217"/>
      <c r="CC18" s="218"/>
    </row>
    <row r="19" spans="1:81" x14ac:dyDescent="0.25">
      <c r="A19" s="203" t="s">
        <v>322</v>
      </c>
      <c r="B19" s="203" t="s">
        <v>323</v>
      </c>
      <c r="C19" s="203" t="s">
        <v>324</v>
      </c>
      <c r="D19" s="211" t="s">
        <v>314</v>
      </c>
      <c r="E19" s="211" t="s">
        <v>316</v>
      </c>
      <c r="F19" s="161">
        <v>77.3</v>
      </c>
      <c r="G19" s="211" t="s">
        <v>317</v>
      </c>
      <c r="H19" s="164"/>
      <c r="I19" s="161">
        <v>110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</row>
    <row r="20" spans="1:81" ht="15" customHeight="1" x14ac:dyDescent="0.25">
      <c r="A20" s="204"/>
      <c r="B20" s="204"/>
      <c r="C20" s="204"/>
      <c r="D20" s="212"/>
      <c r="E20" s="212"/>
      <c r="F20" s="161">
        <v>793</v>
      </c>
      <c r="G20" s="212"/>
      <c r="H20" s="164"/>
      <c r="I20" s="161">
        <v>6</v>
      </c>
      <c r="J20" s="163">
        <v>0.60399999999999998</v>
      </c>
      <c r="K20" s="163">
        <v>0.44600000000000001</v>
      </c>
      <c r="L20" s="163">
        <v>199</v>
      </c>
      <c r="M20" s="163">
        <v>0.60099999999999998</v>
      </c>
      <c r="N20" s="163">
        <v>0.46400000000000002</v>
      </c>
      <c r="O20" s="163">
        <v>203</v>
      </c>
      <c r="P20" s="163">
        <v>0.59199999999999997</v>
      </c>
      <c r="Q20" s="163">
        <v>0.46700000000000003</v>
      </c>
      <c r="R20" s="163">
        <v>198</v>
      </c>
      <c r="S20" s="163">
        <v>0.59599999999999997</v>
      </c>
      <c r="T20" s="163">
        <v>0.46100000000000002</v>
      </c>
      <c r="U20" s="163">
        <v>199</v>
      </c>
      <c r="V20" s="163">
        <v>0.60199999999999998</v>
      </c>
      <c r="W20" s="163">
        <v>0.45300000000000001</v>
      </c>
      <c r="X20" s="163">
        <v>201</v>
      </c>
      <c r="Y20" s="163">
        <v>0.60499999999999998</v>
      </c>
      <c r="Z20" s="163">
        <v>0.45400000000000001</v>
      </c>
      <c r="AA20" s="163">
        <v>199</v>
      </c>
      <c r="AB20" s="163">
        <v>0.622</v>
      </c>
      <c r="AC20" s="163">
        <v>0.45800000000000002</v>
      </c>
      <c r="AD20" s="163">
        <v>205</v>
      </c>
      <c r="AE20" s="163">
        <v>0.64400000000000002</v>
      </c>
      <c r="AF20" s="163">
        <v>0.439</v>
      </c>
      <c r="AG20" s="163">
        <v>208</v>
      </c>
      <c r="AH20" s="163">
        <v>0.68899999999999995</v>
      </c>
      <c r="AI20" s="163">
        <v>0.46100000000000002</v>
      </c>
      <c r="AJ20" s="163">
        <v>223</v>
      </c>
      <c r="AK20" s="163">
        <v>0.76100000000000001</v>
      </c>
      <c r="AL20" s="163">
        <v>0.496</v>
      </c>
      <c r="AM20" s="163">
        <v>240</v>
      </c>
      <c r="AN20" s="163">
        <v>0.83799999999999997</v>
      </c>
      <c r="AO20" s="163">
        <v>0.56999999999999995</v>
      </c>
      <c r="AP20" s="163">
        <v>267</v>
      </c>
      <c r="AQ20" s="163">
        <v>0.871</v>
      </c>
      <c r="AR20" s="163">
        <v>0.54200000000000004</v>
      </c>
      <c r="AS20" s="163">
        <v>277</v>
      </c>
      <c r="AT20" s="163">
        <v>0.73399999999999999</v>
      </c>
      <c r="AU20" s="163">
        <v>0.503</v>
      </c>
      <c r="AV20" s="163">
        <v>240</v>
      </c>
      <c r="AW20" s="163">
        <v>0.72</v>
      </c>
      <c r="AX20" s="163">
        <v>0.504</v>
      </c>
      <c r="AY20" s="163">
        <v>237</v>
      </c>
      <c r="AZ20" s="163">
        <v>0.81499999999999995</v>
      </c>
      <c r="BA20" s="163">
        <v>0.54</v>
      </c>
      <c r="BB20" s="163">
        <v>264</v>
      </c>
      <c r="BC20" s="163">
        <v>0.85399999999999998</v>
      </c>
      <c r="BD20" s="163">
        <v>0.54400000000000004</v>
      </c>
      <c r="BE20" s="163">
        <v>273</v>
      </c>
      <c r="BF20" s="163">
        <v>0.69199999999999995</v>
      </c>
      <c r="BG20" s="163">
        <v>0.48</v>
      </c>
      <c r="BH20" s="163">
        <v>226</v>
      </c>
      <c r="BI20" s="163">
        <v>0.72699999999999998</v>
      </c>
      <c r="BJ20" s="163">
        <v>0.46400000000000002</v>
      </c>
      <c r="BK20" s="163">
        <v>232</v>
      </c>
      <c r="BL20" s="163">
        <v>0.71599999999999997</v>
      </c>
      <c r="BM20" s="163">
        <v>0.49099999999999999</v>
      </c>
      <c r="BN20" s="163">
        <v>234</v>
      </c>
      <c r="BO20" s="163">
        <v>0.71199999999999997</v>
      </c>
      <c r="BP20" s="163">
        <v>0.50700000000000001</v>
      </c>
      <c r="BQ20" s="163">
        <v>236</v>
      </c>
      <c r="BR20" s="163">
        <v>0.60899999999999999</v>
      </c>
      <c r="BS20" s="163">
        <v>0.46100000000000002</v>
      </c>
      <c r="BT20" s="163">
        <v>206</v>
      </c>
      <c r="BU20" s="163">
        <v>0.68100000000000005</v>
      </c>
      <c r="BV20" s="163">
        <v>0.48499999999999999</v>
      </c>
      <c r="BW20" s="163">
        <v>223</v>
      </c>
      <c r="BX20" s="163">
        <v>0.71</v>
      </c>
      <c r="BY20" s="163">
        <v>0.48599999999999999</v>
      </c>
      <c r="BZ20" s="163">
        <v>229</v>
      </c>
      <c r="CA20" s="163">
        <v>0.67700000000000005</v>
      </c>
      <c r="CB20" s="163">
        <v>0.47799999999999998</v>
      </c>
      <c r="CC20" s="163">
        <v>220</v>
      </c>
    </row>
    <row r="21" spans="1:81" ht="15" customHeight="1" x14ac:dyDescent="0.25">
      <c r="A21" s="204"/>
      <c r="B21" s="204"/>
      <c r="C21" s="204"/>
      <c r="D21" s="212"/>
      <c r="E21" s="212"/>
      <c r="F21" s="161"/>
      <c r="G21" s="212"/>
      <c r="H21" s="162" t="s">
        <v>311</v>
      </c>
      <c r="I21" s="161" t="s">
        <v>310</v>
      </c>
      <c r="J21" s="219">
        <v>6.5</v>
      </c>
      <c r="K21" s="220"/>
      <c r="L21" s="221"/>
      <c r="M21" s="219">
        <v>6.5</v>
      </c>
      <c r="N21" s="220"/>
      <c r="O21" s="221"/>
      <c r="P21" s="219">
        <v>6.5</v>
      </c>
      <c r="Q21" s="220"/>
      <c r="R21" s="221"/>
      <c r="S21" s="219">
        <v>6.5</v>
      </c>
      <c r="T21" s="220"/>
      <c r="U21" s="221"/>
      <c r="V21" s="219">
        <v>6.5</v>
      </c>
      <c r="W21" s="220"/>
      <c r="X21" s="221"/>
      <c r="Y21" s="219">
        <v>6.5</v>
      </c>
      <c r="Z21" s="220"/>
      <c r="AA21" s="221"/>
      <c r="AB21" s="219">
        <v>6.5</v>
      </c>
      <c r="AC21" s="220"/>
      <c r="AD21" s="221"/>
      <c r="AE21" s="216">
        <v>6.46</v>
      </c>
      <c r="AF21" s="217"/>
      <c r="AG21" s="218"/>
      <c r="AH21" s="216">
        <v>6.42</v>
      </c>
      <c r="AI21" s="217"/>
      <c r="AJ21" s="218"/>
      <c r="AK21" s="216">
        <v>6.4</v>
      </c>
      <c r="AL21" s="217"/>
      <c r="AM21" s="218"/>
      <c r="AN21" s="216">
        <v>6.38</v>
      </c>
      <c r="AO21" s="217"/>
      <c r="AP21" s="218"/>
      <c r="AQ21" s="216">
        <v>6.38</v>
      </c>
      <c r="AR21" s="217"/>
      <c r="AS21" s="218"/>
      <c r="AT21" s="216">
        <v>6.4</v>
      </c>
      <c r="AU21" s="217"/>
      <c r="AV21" s="218"/>
      <c r="AW21" s="216">
        <v>6.4</v>
      </c>
      <c r="AX21" s="217"/>
      <c r="AY21" s="218"/>
      <c r="AZ21" s="216">
        <v>6.38</v>
      </c>
      <c r="BA21" s="217"/>
      <c r="BB21" s="218"/>
      <c r="BC21" s="216">
        <v>6.4</v>
      </c>
      <c r="BD21" s="217"/>
      <c r="BE21" s="218"/>
      <c r="BF21" s="216">
        <v>6.41</v>
      </c>
      <c r="BG21" s="217"/>
      <c r="BH21" s="218"/>
      <c r="BI21" s="216">
        <v>6.43</v>
      </c>
      <c r="BJ21" s="217"/>
      <c r="BK21" s="218"/>
      <c r="BL21" s="216">
        <v>6.43</v>
      </c>
      <c r="BM21" s="217"/>
      <c r="BN21" s="218"/>
      <c r="BO21" s="216">
        <v>6.46</v>
      </c>
      <c r="BP21" s="217"/>
      <c r="BQ21" s="218"/>
      <c r="BR21" s="216">
        <v>6.47</v>
      </c>
      <c r="BS21" s="217"/>
      <c r="BT21" s="218"/>
      <c r="BU21" s="216">
        <v>6.47</v>
      </c>
      <c r="BV21" s="217"/>
      <c r="BW21" s="218"/>
      <c r="BX21" s="216">
        <v>6.48</v>
      </c>
      <c r="BY21" s="217"/>
      <c r="BZ21" s="218"/>
      <c r="CA21" s="216">
        <v>6.48</v>
      </c>
      <c r="CB21" s="217"/>
      <c r="CC21" s="218"/>
    </row>
    <row r="22" spans="1:81" ht="15" customHeight="1" x14ac:dyDescent="0.25">
      <c r="A22" s="205"/>
      <c r="B22" s="205"/>
      <c r="C22" s="205"/>
      <c r="D22" s="213"/>
      <c r="E22" s="213"/>
      <c r="F22" s="161"/>
      <c r="G22" s="213"/>
      <c r="H22" s="162" t="s">
        <v>309</v>
      </c>
      <c r="I22" s="161" t="s">
        <v>310</v>
      </c>
      <c r="J22" s="216">
        <v>5</v>
      </c>
      <c r="K22" s="217"/>
      <c r="L22" s="218"/>
      <c r="M22" s="216">
        <v>5</v>
      </c>
      <c r="N22" s="217"/>
      <c r="O22" s="218"/>
      <c r="P22" s="216">
        <v>5</v>
      </c>
      <c r="Q22" s="217"/>
      <c r="R22" s="218"/>
      <c r="S22" s="216">
        <v>5</v>
      </c>
      <c r="T22" s="217"/>
      <c r="U22" s="218"/>
      <c r="V22" s="216">
        <v>5</v>
      </c>
      <c r="W22" s="217"/>
      <c r="X22" s="218"/>
      <c r="Y22" s="216">
        <v>5</v>
      </c>
      <c r="Z22" s="217"/>
      <c r="AA22" s="218"/>
      <c r="AB22" s="216">
        <v>5</v>
      </c>
      <c r="AC22" s="217"/>
      <c r="AD22" s="218"/>
      <c r="AE22" s="216">
        <v>5</v>
      </c>
      <c r="AF22" s="217"/>
      <c r="AG22" s="218"/>
      <c r="AH22" s="216">
        <v>5</v>
      </c>
      <c r="AI22" s="217"/>
      <c r="AJ22" s="218"/>
      <c r="AK22" s="216">
        <v>5</v>
      </c>
      <c r="AL22" s="217"/>
      <c r="AM22" s="218"/>
      <c r="AN22" s="216">
        <v>5</v>
      </c>
      <c r="AO22" s="217"/>
      <c r="AP22" s="218"/>
      <c r="AQ22" s="216">
        <v>5</v>
      </c>
      <c r="AR22" s="217"/>
      <c r="AS22" s="218"/>
      <c r="AT22" s="216">
        <v>5</v>
      </c>
      <c r="AU22" s="217"/>
      <c r="AV22" s="218"/>
      <c r="AW22" s="216">
        <v>5</v>
      </c>
      <c r="AX22" s="217"/>
      <c r="AY22" s="218"/>
      <c r="AZ22" s="216">
        <v>5</v>
      </c>
      <c r="BA22" s="217"/>
      <c r="BB22" s="218"/>
      <c r="BC22" s="216">
        <v>5</v>
      </c>
      <c r="BD22" s="217"/>
      <c r="BE22" s="218"/>
      <c r="BF22" s="216">
        <v>5</v>
      </c>
      <c r="BG22" s="217"/>
      <c r="BH22" s="218"/>
      <c r="BI22" s="216">
        <v>5</v>
      </c>
      <c r="BJ22" s="217"/>
      <c r="BK22" s="218"/>
      <c r="BL22" s="216">
        <v>5</v>
      </c>
      <c r="BM22" s="217"/>
      <c r="BN22" s="218"/>
      <c r="BO22" s="216">
        <v>5</v>
      </c>
      <c r="BP22" s="217"/>
      <c r="BQ22" s="218"/>
      <c r="BR22" s="216">
        <v>5</v>
      </c>
      <c r="BS22" s="217"/>
      <c r="BT22" s="218"/>
      <c r="BU22" s="216">
        <v>5</v>
      </c>
      <c r="BV22" s="217"/>
      <c r="BW22" s="218"/>
      <c r="BX22" s="216">
        <v>5</v>
      </c>
      <c r="BY22" s="217"/>
      <c r="BZ22" s="218"/>
      <c r="CA22" s="216">
        <v>5</v>
      </c>
      <c r="CB22" s="217"/>
      <c r="CC22" s="218"/>
    </row>
    <row r="23" spans="1:81" x14ac:dyDescent="0.25">
      <c r="A23" s="203" t="s">
        <v>322</v>
      </c>
      <c r="B23" s="203" t="s">
        <v>323</v>
      </c>
      <c r="C23" s="203" t="s">
        <v>324</v>
      </c>
      <c r="D23" s="203" t="s">
        <v>318</v>
      </c>
      <c r="E23" s="211" t="s">
        <v>319</v>
      </c>
      <c r="F23" s="161">
        <v>125.5</v>
      </c>
      <c r="G23" s="211" t="s">
        <v>321</v>
      </c>
      <c r="H23" s="162"/>
      <c r="I23" s="161">
        <v>110</v>
      </c>
      <c r="J23" s="163">
        <v>0.73299999999999998</v>
      </c>
      <c r="K23" s="163">
        <v>0.433</v>
      </c>
      <c r="L23" s="163">
        <v>12.4</v>
      </c>
      <c r="M23" s="163">
        <v>0.71099999999999997</v>
      </c>
      <c r="N23" s="163">
        <v>0.434</v>
      </c>
      <c r="O23" s="163">
        <v>12</v>
      </c>
      <c r="P23" s="163">
        <v>0.72</v>
      </c>
      <c r="Q23" s="163">
        <v>0.435</v>
      </c>
      <c r="R23" s="163">
        <v>12.2</v>
      </c>
      <c r="S23" s="163">
        <v>0.70699999999999996</v>
      </c>
      <c r="T23" s="163">
        <v>0.43099999999999999</v>
      </c>
      <c r="U23" s="163">
        <v>12.1</v>
      </c>
      <c r="V23" s="163">
        <v>0.75800000000000001</v>
      </c>
      <c r="W23" s="163">
        <v>0.441</v>
      </c>
      <c r="X23" s="163">
        <v>12.8</v>
      </c>
      <c r="Y23" s="163">
        <v>0.72699999999999998</v>
      </c>
      <c r="Z23" s="163">
        <v>0.437</v>
      </c>
      <c r="AA23" s="163">
        <v>12.3</v>
      </c>
      <c r="AB23" s="163">
        <v>0.75800000000000001</v>
      </c>
      <c r="AC23" s="163">
        <v>0.441</v>
      </c>
      <c r="AD23" s="163">
        <v>12.9</v>
      </c>
      <c r="AE23" s="163">
        <v>0.77800000000000002</v>
      </c>
      <c r="AF23" s="163">
        <v>0.43099999999999999</v>
      </c>
      <c r="AG23" s="163">
        <v>13.1</v>
      </c>
      <c r="AH23" s="163">
        <v>0.78500000000000003</v>
      </c>
      <c r="AI23" s="163">
        <v>0.42</v>
      </c>
      <c r="AJ23" s="163">
        <v>13.1</v>
      </c>
      <c r="AK23" s="163">
        <v>0.84799999999999998</v>
      </c>
      <c r="AL23" s="163">
        <v>0.41</v>
      </c>
      <c r="AM23" s="163">
        <v>13.8</v>
      </c>
      <c r="AN23" s="163">
        <v>0.79300000000000004</v>
      </c>
      <c r="AO23" s="163">
        <v>0.40400000000000003</v>
      </c>
      <c r="AP23" s="163">
        <v>13.2</v>
      </c>
      <c r="AQ23" s="163">
        <v>0.78700000000000003</v>
      </c>
      <c r="AR23" s="163">
        <v>0.41399999999999998</v>
      </c>
      <c r="AS23" s="163">
        <v>13</v>
      </c>
      <c r="AT23" s="163">
        <v>0.80100000000000005</v>
      </c>
      <c r="AU23" s="163">
        <v>0.42399999999999999</v>
      </c>
      <c r="AV23" s="163">
        <v>13.5</v>
      </c>
      <c r="AW23" s="163">
        <v>0.82599999999999996</v>
      </c>
      <c r="AX23" s="163">
        <v>0.435</v>
      </c>
      <c r="AY23" s="163">
        <v>13.9</v>
      </c>
      <c r="AZ23" s="163">
        <v>0.80100000000000005</v>
      </c>
      <c r="BA23" s="163">
        <v>0.42799999999999999</v>
      </c>
      <c r="BB23" s="163">
        <v>13.4</v>
      </c>
      <c r="BC23" s="163">
        <v>0.81499999999999995</v>
      </c>
      <c r="BD23" s="163">
        <v>0.42899999999999999</v>
      </c>
      <c r="BE23" s="163">
        <v>13.6</v>
      </c>
      <c r="BF23" s="163">
        <v>0.77100000000000002</v>
      </c>
      <c r="BG23" s="163">
        <v>0.40100000000000002</v>
      </c>
      <c r="BH23" s="163">
        <v>12.8</v>
      </c>
      <c r="BI23" s="163">
        <v>0.77200000000000002</v>
      </c>
      <c r="BJ23" s="163">
        <v>0.41199999999999998</v>
      </c>
      <c r="BK23" s="163">
        <v>13</v>
      </c>
      <c r="BL23" s="163">
        <v>0.78900000000000003</v>
      </c>
      <c r="BM23" s="163">
        <v>0.439</v>
      </c>
      <c r="BN23" s="163">
        <v>13.3</v>
      </c>
      <c r="BO23" s="163">
        <v>0.77</v>
      </c>
      <c r="BP23" s="163">
        <v>0.442</v>
      </c>
      <c r="BQ23" s="163">
        <v>13</v>
      </c>
      <c r="BR23" s="163">
        <v>0.76800000000000002</v>
      </c>
      <c r="BS23" s="163">
        <v>0.438</v>
      </c>
      <c r="BT23" s="163">
        <v>12.9</v>
      </c>
      <c r="BU23" s="163">
        <v>0.76700000000000002</v>
      </c>
      <c r="BV23" s="163">
        <v>0.433</v>
      </c>
      <c r="BW23" s="163">
        <v>12.8</v>
      </c>
      <c r="BX23" s="163">
        <v>0.76900000000000002</v>
      </c>
      <c r="BY23" s="163">
        <v>0.43099999999999999</v>
      </c>
      <c r="BZ23" s="163">
        <v>12.9</v>
      </c>
      <c r="CA23" s="163">
        <v>0.76400000000000001</v>
      </c>
      <c r="CB23" s="163">
        <v>0.45200000000000001</v>
      </c>
      <c r="CC23" s="163">
        <v>12.9</v>
      </c>
    </row>
    <row r="24" spans="1:81" x14ac:dyDescent="0.25">
      <c r="A24" s="204"/>
      <c r="B24" s="204"/>
      <c r="C24" s="204"/>
      <c r="D24" s="204"/>
      <c r="E24" s="212"/>
      <c r="F24" s="161">
        <v>1144</v>
      </c>
      <c r="G24" s="212"/>
      <c r="H24" s="162"/>
      <c r="I24" s="161">
        <v>6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</row>
    <row r="25" spans="1:81" x14ac:dyDescent="0.25">
      <c r="A25" s="204"/>
      <c r="B25" s="204"/>
      <c r="C25" s="204"/>
      <c r="D25" s="204"/>
      <c r="E25" s="212"/>
      <c r="F25" s="161"/>
      <c r="G25" s="212"/>
      <c r="H25" s="162" t="s">
        <v>311</v>
      </c>
      <c r="I25" s="161" t="s">
        <v>310</v>
      </c>
      <c r="J25" s="219">
        <v>118</v>
      </c>
      <c r="K25" s="220"/>
      <c r="L25" s="221"/>
      <c r="M25" s="219">
        <v>118</v>
      </c>
      <c r="N25" s="220"/>
      <c r="O25" s="221"/>
      <c r="P25" s="219">
        <v>118</v>
      </c>
      <c r="Q25" s="220"/>
      <c r="R25" s="221"/>
      <c r="S25" s="219">
        <v>118</v>
      </c>
      <c r="T25" s="220"/>
      <c r="U25" s="221"/>
      <c r="V25" s="216">
        <v>117</v>
      </c>
      <c r="W25" s="217"/>
      <c r="X25" s="218"/>
      <c r="Y25" s="216">
        <v>117</v>
      </c>
      <c r="Z25" s="217"/>
      <c r="AA25" s="218"/>
      <c r="AB25" s="216">
        <v>117</v>
      </c>
      <c r="AC25" s="217"/>
      <c r="AD25" s="218"/>
      <c r="AE25" s="216">
        <v>117</v>
      </c>
      <c r="AF25" s="217"/>
      <c r="AG25" s="218"/>
      <c r="AH25" s="216">
        <v>116</v>
      </c>
      <c r="AI25" s="217"/>
      <c r="AJ25" s="218"/>
      <c r="AK25" s="216">
        <v>116</v>
      </c>
      <c r="AL25" s="217"/>
      <c r="AM25" s="218"/>
      <c r="AN25" s="216">
        <v>116</v>
      </c>
      <c r="AO25" s="217"/>
      <c r="AP25" s="218"/>
      <c r="AQ25" s="216">
        <v>116</v>
      </c>
      <c r="AR25" s="217"/>
      <c r="AS25" s="218"/>
      <c r="AT25" s="216">
        <v>116</v>
      </c>
      <c r="AU25" s="217"/>
      <c r="AV25" s="218"/>
      <c r="AW25" s="216">
        <v>116</v>
      </c>
      <c r="AX25" s="217"/>
      <c r="AY25" s="218"/>
      <c r="AZ25" s="216">
        <v>116</v>
      </c>
      <c r="BA25" s="217"/>
      <c r="BB25" s="218"/>
      <c r="BC25" s="216">
        <v>116</v>
      </c>
      <c r="BD25" s="217"/>
      <c r="BE25" s="218"/>
      <c r="BF25" s="216">
        <v>117</v>
      </c>
      <c r="BG25" s="217"/>
      <c r="BH25" s="218"/>
      <c r="BI25" s="216">
        <v>117</v>
      </c>
      <c r="BJ25" s="217"/>
      <c r="BK25" s="218"/>
      <c r="BL25" s="216">
        <v>117</v>
      </c>
      <c r="BM25" s="217"/>
      <c r="BN25" s="218"/>
      <c r="BO25" s="216">
        <v>117</v>
      </c>
      <c r="BP25" s="217"/>
      <c r="BQ25" s="218"/>
      <c r="BR25" s="216">
        <v>117</v>
      </c>
      <c r="BS25" s="217"/>
      <c r="BT25" s="218"/>
      <c r="BU25" s="216">
        <v>118</v>
      </c>
      <c r="BV25" s="217"/>
      <c r="BW25" s="218"/>
      <c r="BX25" s="216">
        <v>118</v>
      </c>
      <c r="BY25" s="217"/>
      <c r="BZ25" s="218"/>
      <c r="CA25" s="216">
        <v>118</v>
      </c>
      <c r="CB25" s="217"/>
      <c r="CC25" s="218"/>
    </row>
    <row r="26" spans="1:81" x14ac:dyDescent="0.25">
      <c r="A26" s="204"/>
      <c r="B26" s="204"/>
      <c r="C26" s="204"/>
      <c r="D26" s="204"/>
      <c r="E26" s="212"/>
      <c r="F26" s="166"/>
      <c r="G26" s="212"/>
      <c r="H26" s="167" t="s">
        <v>309</v>
      </c>
      <c r="I26" s="166" t="s">
        <v>310</v>
      </c>
      <c r="J26" s="216">
        <v>10</v>
      </c>
      <c r="K26" s="217"/>
      <c r="L26" s="218"/>
      <c r="M26" s="216">
        <v>10</v>
      </c>
      <c r="N26" s="217"/>
      <c r="O26" s="218"/>
      <c r="P26" s="216">
        <v>10</v>
      </c>
      <c r="Q26" s="217"/>
      <c r="R26" s="218"/>
      <c r="S26" s="216">
        <v>10</v>
      </c>
      <c r="T26" s="217"/>
      <c r="U26" s="218"/>
      <c r="V26" s="216">
        <v>10</v>
      </c>
      <c r="W26" s="217"/>
      <c r="X26" s="218"/>
      <c r="Y26" s="216">
        <v>10</v>
      </c>
      <c r="Z26" s="217"/>
      <c r="AA26" s="218"/>
      <c r="AB26" s="216">
        <v>10</v>
      </c>
      <c r="AC26" s="217"/>
      <c r="AD26" s="218"/>
      <c r="AE26" s="216">
        <v>10</v>
      </c>
      <c r="AF26" s="217"/>
      <c r="AG26" s="218"/>
      <c r="AH26" s="216">
        <v>10</v>
      </c>
      <c r="AI26" s="217"/>
      <c r="AJ26" s="218"/>
      <c r="AK26" s="216">
        <v>10</v>
      </c>
      <c r="AL26" s="217"/>
      <c r="AM26" s="218"/>
      <c r="AN26" s="216">
        <v>10</v>
      </c>
      <c r="AO26" s="217"/>
      <c r="AP26" s="218"/>
      <c r="AQ26" s="216">
        <v>10</v>
      </c>
      <c r="AR26" s="217"/>
      <c r="AS26" s="218"/>
      <c r="AT26" s="216">
        <v>10</v>
      </c>
      <c r="AU26" s="217"/>
      <c r="AV26" s="218"/>
      <c r="AW26" s="216">
        <v>10</v>
      </c>
      <c r="AX26" s="217"/>
      <c r="AY26" s="218"/>
      <c r="AZ26" s="216">
        <v>10</v>
      </c>
      <c r="BA26" s="217"/>
      <c r="BB26" s="218"/>
      <c r="BC26" s="216">
        <v>10</v>
      </c>
      <c r="BD26" s="217"/>
      <c r="BE26" s="218"/>
      <c r="BF26" s="216">
        <v>10</v>
      </c>
      <c r="BG26" s="217"/>
      <c r="BH26" s="218"/>
      <c r="BI26" s="216">
        <v>10</v>
      </c>
      <c r="BJ26" s="217"/>
      <c r="BK26" s="218"/>
      <c r="BL26" s="216">
        <v>10</v>
      </c>
      <c r="BM26" s="217"/>
      <c r="BN26" s="218"/>
      <c r="BO26" s="216">
        <v>10</v>
      </c>
      <c r="BP26" s="217"/>
      <c r="BQ26" s="218"/>
      <c r="BR26" s="216">
        <v>10</v>
      </c>
      <c r="BS26" s="217"/>
      <c r="BT26" s="218"/>
      <c r="BU26" s="216">
        <v>10</v>
      </c>
      <c r="BV26" s="217"/>
      <c r="BW26" s="218"/>
      <c r="BX26" s="216">
        <v>10</v>
      </c>
      <c r="BY26" s="217"/>
      <c r="BZ26" s="218"/>
      <c r="CA26" s="216">
        <v>10</v>
      </c>
      <c r="CB26" s="217"/>
      <c r="CC26" s="218"/>
    </row>
    <row r="27" spans="1:81" x14ac:dyDescent="0.25">
      <c r="A27" s="222" t="s">
        <v>322</v>
      </c>
      <c r="B27" s="222" t="s">
        <v>323</v>
      </c>
      <c r="C27" s="222" t="s">
        <v>324</v>
      </c>
      <c r="D27" s="222" t="s">
        <v>318</v>
      </c>
      <c r="E27" s="210" t="s">
        <v>320</v>
      </c>
      <c r="F27" s="161">
        <v>125.5</v>
      </c>
      <c r="G27" s="210" t="s">
        <v>321</v>
      </c>
      <c r="H27" s="162"/>
      <c r="I27" s="161">
        <v>110</v>
      </c>
      <c r="J27" s="163">
        <v>1.494</v>
      </c>
      <c r="K27" s="163">
        <v>0.90100000000000002</v>
      </c>
      <c r="L27" s="163">
        <v>25.6</v>
      </c>
      <c r="M27" s="163">
        <v>1.427</v>
      </c>
      <c r="N27" s="163">
        <v>0.874</v>
      </c>
      <c r="O27" s="163">
        <v>24.6</v>
      </c>
      <c r="P27" s="163">
        <v>1.3939999999999999</v>
      </c>
      <c r="Q27" s="163">
        <v>0.85</v>
      </c>
      <c r="R27" s="163">
        <v>24.1</v>
      </c>
      <c r="S27" s="163">
        <v>1.4530000000000001</v>
      </c>
      <c r="T27" s="163">
        <v>0.877</v>
      </c>
      <c r="U27" s="163">
        <v>24.9</v>
      </c>
      <c r="V27" s="163">
        <v>1.409</v>
      </c>
      <c r="W27" s="163">
        <v>0.85599999999999998</v>
      </c>
      <c r="X27" s="163">
        <v>24.6</v>
      </c>
      <c r="Y27" s="163">
        <v>10401</v>
      </c>
      <c r="Z27" s="163">
        <v>0.84299999999999997</v>
      </c>
      <c r="AA27" s="163">
        <v>24</v>
      </c>
      <c r="AB27" s="163">
        <v>1.3320000000000001</v>
      </c>
      <c r="AC27" s="163">
        <v>0.86299999999999999</v>
      </c>
      <c r="AD27" s="163">
        <v>23.4</v>
      </c>
      <c r="AE27" s="163">
        <v>1.3580000000000001</v>
      </c>
      <c r="AF27" s="163">
        <v>0.81799999999999995</v>
      </c>
      <c r="AG27" s="163">
        <v>23.5</v>
      </c>
      <c r="AH27" s="163">
        <v>1.3939999999999999</v>
      </c>
      <c r="AI27" s="163">
        <v>0.83899999999999997</v>
      </c>
      <c r="AJ27" s="163">
        <v>24.2</v>
      </c>
      <c r="AK27" s="163">
        <v>1.345</v>
      </c>
      <c r="AL27" s="163">
        <v>0.83699999999999997</v>
      </c>
      <c r="AM27" s="163">
        <v>23.6</v>
      </c>
      <c r="AN27" s="163">
        <v>10442</v>
      </c>
      <c r="AO27" s="163">
        <v>0.89100000000000001</v>
      </c>
      <c r="AP27" s="163">
        <v>25.3</v>
      </c>
      <c r="AQ27" s="163">
        <v>1.417</v>
      </c>
      <c r="AR27" s="163">
        <v>0.89</v>
      </c>
      <c r="AS27" s="163">
        <v>24.9</v>
      </c>
      <c r="AT27" s="163">
        <v>1.367</v>
      </c>
      <c r="AU27" s="163">
        <v>0.82899999999999996</v>
      </c>
      <c r="AV27" s="163">
        <v>23.9</v>
      </c>
      <c r="AW27" s="163">
        <v>1.369</v>
      </c>
      <c r="AX27" s="163">
        <v>0.84799999999999998</v>
      </c>
      <c r="AY27" s="163">
        <v>24</v>
      </c>
      <c r="AZ27" s="163">
        <v>1.3720000000000001</v>
      </c>
      <c r="BA27" s="163">
        <v>0.86699999999999999</v>
      </c>
      <c r="BB27" s="163">
        <v>24.3</v>
      </c>
      <c r="BC27" s="163">
        <v>1.383</v>
      </c>
      <c r="BD27" s="163">
        <v>0.86</v>
      </c>
      <c r="BE27" s="163">
        <v>24.2</v>
      </c>
      <c r="BF27" s="163">
        <v>1.389</v>
      </c>
      <c r="BG27" s="163">
        <v>0.90500000000000003</v>
      </c>
      <c r="BH27" s="163">
        <v>24.7</v>
      </c>
      <c r="BI27" s="163">
        <v>1.3759999999999999</v>
      </c>
      <c r="BJ27" s="163">
        <v>0.84799999999999998</v>
      </c>
      <c r="BK27" s="163">
        <v>24</v>
      </c>
      <c r="BL27" s="163">
        <v>1.478</v>
      </c>
      <c r="BM27" s="163">
        <v>0.89100000000000001</v>
      </c>
      <c r="BN27" s="163">
        <v>25.4</v>
      </c>
      <c r="BO27" s="163">
        <v>1.3759999999999999</v>
      </c>
      <c r="BP27" s="163">
        <v>0.92200000000000004</v>
      </c>
      <c r="BQ27" s="163">
        <v>24.5</v>
      </c>
      <c r="BR27" s="163">
        <v>1.3440000000000001</v>
      </c>
      <c r="BS27" s="163">
        <v>0.90900000000000003</v>
      </c>
      <c r="BT27" s="163">
        <v>24.4</v>
      </c>
      <c r="BU27" s="163">
        <v>1.409</v>
      </c>
      <c r="BV27" s="163">
        <v>0.92400000000000004</v>
      </c>
      <c r="BW27" s="163">
        <v>24.8</v>
      </c>
      <c r="BX27" s="163">
        <v>1.399</v>
      </c>
      <c r="BY27" s="163">
        <v>855</v>
      </c>
      <c r="BZ27" s="163">
        <v>24.2</v>
      </c>
      <c r="CA27" s="163">
        <v>1.32</v>
      </c>
      <c r="CB27" s="163">
        <v>0.86599999999999999</v>
      </c>
      <c r="CC27" s="163">
        <v>23.3</v>
      </c>
    </row>
    <row r="28" spans="1:81" ht="15" customHeight="1" x14ac:dyDescent="0.25">
      <c r="A28" s="222"/>
      <c r="B28" s="222"/>
      <c r="C28" s="222"/>
      <c r="D28" s="222"/>
      <c r="E28" s="210"/>
      <c r="F28" s="161">
        <v>1144</v>
      </c>
      <c r="G28" s="210"/>
      <c r="H28" s="162"/>
      <c r="I28" s="161">
        <v>6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</row>
    <row r="29" spans="1:81" x14ac:dyDescent="0.25">
      <c r="A29" s="222"/>
      <c r="B29" s="222"/>
      <c r="C29" s="222"/>
      <c r="D29" s="222"/>
      <c r="E29" s="210"/>
      <c r="F29" s="141"/>
      <c r="G29" s="210"/>
      <c r="H29" s="162" t="s">
        <v>311</v>
      </c>
      <c r="I29" s="161" t="s">
        <v>310</v>
      </c>
      <c r="J29" s="219">
        <v>117</v>
      </c>
      <c r="K29" s="220"/>
      <c r="L29" s="221"/>
      <c r="M29" s="219">
        <v>117</v>
      </c>
      <c r="N29" s="220"/>
      <c r="O29" s="221"/>
      <c r="P29" s="216">
        <v>117</v>
      </c>
      <c r="Q29" s="217"/>
      <c r="R29" s="218"/>
      <c r="S29" s="216">
        <v>117</v>
      </c>
      <c r="T29" s="217"/>
      <c r="U29" s="218"/>
      <c r="V29" s="216">
        <v>117</v>
      </c>
      <c r="W29" s="217"/>
      <c r="X29" s="218"/>
      <c r="Y29" s="216">
        <v>117</v>
      </c>
      <c r="Z29" s="217"/>
      <c r="AA29" s="218"/>
      <c r="AB29" s="216">
        <v>117</v>
      </c>
      <c r="AC29" s="217"/>
      <c r="AD29" s="218"/>
      <c r="AE29" s="216">
        <v>116</v>
      </c>
      <c r="AF29" s="217"/>
      <c r="AG29" s="218"/>
      <c r="AH29" s="216">
        <v>116</v>
      </c>
      <c r="AI29" s="217"/>
      <c r="AJ29" s="218"/>
      <c r="AK29" s="216">
        <v>115</v>
      </c>
      <c r="AL29" s="217"/>
      <c r="AM29" s="218"/>
      <c r="AN29" s="216">
        <v>115</v>
      </c>
      <c r="AO29" s="217"/>
      <c r="AP29" s="218"/>
      <c r="AQ29" s="216">
        <v>115</v>
      </c>
      <c r="AR29" s="217"/>
      <c r="AS29" s="218"/>
      <c r="AT29" s="216">
        <v>115</v>
      </c>
      <c r="AU29" s="217"/>
      <c r="AV29" s="218"/>
      <c r="AW29" s="216">
        <v>115</v>
      </c>
      <c r="AX29" s="217"/>
      <c r="AY29" s="218"/>
      <c r="AZ29" s="216">
        <v>115</v>
      </c>
      <c r="BA29" s="217"/>
      <c r="BB29" s="218"/>
      <c r="BC29" s="216">
        <v>116</v>
      </c>
      <c r="BD29" s="217"/>
      <c r="BE29" s="218"/>
      <c r="BF29" s="216">
        <v>116</v>
      </c>
      <c r="BG29" s="217"/>
      <c r="BH29" s="218"/>
      <c r="BI29" s="216">
        <v>116</v>
      </c>
      <c r="BJ29" s="217"/>
      <c r="BK29" s="218"/>
      <c r="BL29" s="216">
        <v>116</v>
      </c>
      <c r="BM29" s="217"/>
      <c r="BN29" s="218"/>
      <c r="BO29" s="216">
        <v>116</v>
      </c>
      <c r="BP29" s="217"/>
      <c r="BQ29" s="218"/>
      <c r="BR29" s="216">
        <v>117</v>
      </c>
      <c r="BS29" s="217"/>
      <c r="BT29" s="218"/>
      <c r="BU29" s="216">
        <v>117</v>
      </c>
      <c r="BV29" s="217"/>
      <c r="BW29" s="218"/>
      <c r="BX29" s="216">
        <v>118</v>
      </c>
      <c r="BY29" s="217"/>
      <c r="BZ29" s="218"/>
      <c r="CA29" s="216">
        <v>118</v>
      </c>
      <c r="CB29" s="217"/>
      <c r="CC29" s="218"/>
    </row>
    <row r="30" spans="1:81" x14ac:dyDescent="0.25">
      <c r="A30" s="222"/>
      <c r="B30" s="222"/>
      <c r="C30" s="222"/>
      <c r="D30" s="222"/>
      <c r="E30" s="210"/>
      <c r="F30" s="141"/>
      <c r="G30" s="210"/>
      <c r="H30" s="162" t="s">
        <v>309</v>
      </c>
      <c r="I30" s="161" t="s">
        <v>310</v>
      </c>
      <c r="J30" s="216">
        <v>10</v>
      </c>
      <c r="K30" s="217"/>
      <c r="L30" s="218"/>
      <c r="M30" s="216">
        <v>10</v>
      </c>
      <c r="N30" s="217"/>
      <c r="O30" s="218"/>
      <c r="P30" s="216">
        <v>10</v>
      </c>
      <c r="Q30" s="217"/>
      <c r="R30" s="218"/>
      <c r="S30" s="216">
        <v>10</v>
      </c>
      <c r="T30" s="217"/>
      <c r="U30" s="218"/>
      <c r="V30" s="216">
        <v>10</v>
      </c>
      <c r="W30" s="217"/>
      <c r="X30" s="218"/>
      <c r="Y30" s="216">
        <v>10</v>
      </c>
      <c r="Z30" s="217"/>
      <c r="AA30" s="218"/>
      <c r="AB30" s="216">
        <v>10</v>
      </c>
      <c r="AC30" s="217"/>
      <c r="AD30" s="218"/>
      <c r="AE30" s="216">
        <v>10</v>
      </c>
      <c r="AF30" s="217"/>
      <c r="AG30" s="218"/>
      <c r="AH30" s="216">
        <v>10</v>
      </c>
      <c r="AI30" s="217"/>
      <c r="AJ30" s="218"/>
      <c r="AK30" s="216">
        <v>10</v>
      </c>
      <c r="AL30" s="217"/>
      <c r="AM30" s="218"/>
      <c r="AN30" s="216">
        <v>10</v>
      </c>
      <c r="AO30" s="217"/>
      <c r="AP30" s="218"/>
      <c r="AQ30" s="216">
        <v>10</v>
      </c>
      <c r="AR30" s="217"/>
      <c r="AS30" s="218"/>
      <c r="AT30" s="216">
        <v>10</v>
      </c>
      <c r="AU30" s="217"/>
      <c r="AV30" s="218"/>
      <c r="AW30" s="216">
        <v>10</v>
      </c>
      <c r="AX30" s="217"/>
      <c r="AY30" s="218"/>
      <c r="AZ30" s="216">
        <v>10</v>
      </c>
      <c r="BA30" s="217"/>
      <c r="BB30" s="218"/>
      <c r="BC30" s="216">
        <v>10</v>
      </c>
      <c r="BD30" s="217"/>
      <c r="BE30" s="218"/>
      <c r="BF30" s="216">
        <v>10</v>
      </c>
      <c r="BG30" s="217"/>
      <c r="BH30" s="218"/>
      <c r="BI30" s="216">
        <v>10</v>
      </c>
      <c r="BJ30" s="217"/>
      <c r="BK30" s="218"/>
      <c r="BL30" s="216">
        <v>10</v>
      </c>
      <c r="BM30" s="217"/>
      <c r="BN30" s="218"/>
      <c r="BO30" s="216">
        <v>10</v>
      </c>
      <c r="BP30" s="217"/>
      <c r="BQ30" s="218"/>
      <c r="BR30" s="216">
        <v>10</v>
      </c>
      <c r="BS30" s="217"/>
      <c r="BT30" s="218"/>
      <c r="BU30" s="216">
        <v>10</v>
      </c>
      <c r="BV30" s="217"/>
      <c r="BW30" s="218"/>
      <c r="BX30" s="216">
        <v>10</v>
      </c>
      <c r="BY30" s="217"/>
      <c r="BZ30" s="218"/>
      <c r="CA30" s="216">
        <v>10</v>
      </c>
      <c r="CB30" s="217"/>
      <c r="CC30" s="218"/>
    </row>
    <row r="32" spans="1:81" ht="15" customHeight="1" x14ac:dyDescent="0.25"/>
    <row r="35" spans="2:5" ht="15.75" x14ac:dyDescent="0.25">
      <c r="B35" s="57" t="s">
        <v>12</v>
      </c>
    </row>
    <row r="38" spans="2:5" ht="18.75" x14ac:dyDescent="0.3">
      <c r="C38" s="51" t="s">
        <v>241</v>
      </c>
      <c r="D38" s="58"/>
      <c r="E38" s="58"/>
    </row>
    <row r="51" ht="27" customHeight="1" x14ac:dyDescent="0.25"/>
    <row r="52" ht="38.25" customHeight="1" x14ac:dyDescent="0.25"/>
    <row r="54" ht="38.25" customHeight="1" x14ac:dyDescent="0.25"/>
  </sheetData>
  <mergeCells count="305">
    <mergeCell ref="V30:X30"/>
    <mergeCell ref="Y30:AA30"/>
    <mergeCell ref="BR29:BT29"/>
    <mergeCell ref="BU29:BW29"/>
    <mergeCell ref="J18:L18"/>
    <mergeCell ref="J21:L21"/>
    <mergeCell ref="J22:L22"/>
    <mergeCell ref="J25:L25"/>
    <mergeCell ref="J26:L26"/>
    <mergeCell ref="J29:L29"/>
    <mergeCell ref="J30:L30"/>
    <mergeCell ref="M30:O30"/>
    <mergeCell ref="P30:R30"/>
    <mergeCell ref="BU30:BW30"/>
    <mergeCell ref="AB30:AD30"/>
    <mergeCell ref="AE30:AG30"/>
    <mergeCell ref="AH30:AJ30"/>
    <mergeCell ref="AK30:AM30"/>
    <mergeCell ref="AN30:AP30"/>
    <mergeCell ref="BI26:BK26"/>
    <mergeCell ref="BL26:BN26"/>
    <mergeCell ref="BC25:BE25"/>
    <mergeCell ref="BF25:BH25"/>
    <mergeCell ref="V29:X29"/>
    <mergeCell ref="BX30:BZ30"/>
    <mergeCell ref="CA30:CC30"/>
    <mergeCell ref="BF30:BH30"/>
    <mergeCell ref="BI30:BK30"/>
    <mergeCell ref="BL30:BN30"/>
    <mergeCell ref="BO30:BQ30"/>
    <mergeCell ref="BR30:BT30"/>
    <mergeCell ref="AQ30:AS30"/>
    <mergeCell ref="AT30:AV30"/>
    <mergeCell ref="AW30:AY30"/>
    <mergeCell ref="AZ30:BB30"/>
    <mergeCell ref="BC30:BE30"/>
    <mergeCell ref="BX26:BZ26"/>
    <mergeCell ref="CA26:CC26"/>
    <mergeCell ref="AZ26:BB26"/>
    <mergeCell ref="BC26:BE26"/>
    <mergeCell ref="BF26:BH26"/>
    <mergeCell ref="BC29:BE29"/>
    <mergeCell ref="BF29:BH29"/>
    <mergeCell ref="BI29:BK29"/>
    <mergeCell ref="BL29:BN29"/>
    <mergeCell ref="BO29:BQ29"/>
    <mergeCell ref="AZ29:BB29"/>
    <mergeCell ref="BX29:BZ29"/>
    <mergeCell ref="CA29:CC29"/>
    <mergeCell ref="Y29:AA29"/>
    <mergeCell ref="AB29:AD29"/>
    <mergeCell ref="AE29:AG29"/>
    <mergeCell ref="AH29:AJ29"/>
    <mergeCell ref="AK29:AM29"/>
    <mergeCell ref="BO26:BQ26"/>
    <mergeCell ref="BR26:BT26"/>
    <mergeCell ref="BU26:BW26"/>
    <mergeCell ref="AN29:AP29"/>
    <mergeCell ref="AQ29:AS29"/>
    <mergeCell ref="AT29:AV29"/>
    <mergeCell ref="AW29:AY29"/>
    <mergeCell ref="AN26:AP26"/>
    <mergeCell ref="AQ26:AS26"/>
    <mergeCell ref="AT26:AV26"/>
    <mergeCell ref="AW26:AY26"/>
    <mergeCell ref="A27:A30"/>
    <mergeCell ref="B27:B30"/>
    <mergeCell ref="C27:C30"/>
    <mergeCell ref="D27:D30"/>
    <mergeCell ref="E27:E30"/>
    <mergeCell ref="G27:G30"/>
    <mergeCell ref="M29:O29"/>
    <mergeCell ref="P29:R29"/>
    <mergeCell ref="S29:U29"/>
    <mergeCell ref="S30:U30"/>
    <mergeCell ref="BI25:BK25"/>
    <mergeCell ref="BL25:BN25"/>
    <mergeCell ref="BO25:BQ25"/>
    <mergeCell ref="BR25:BT25"/>
    <mergeCell ref="BU25:BW25"/>
    <mergeCell ref="AT25:AV25"/>
    <mergeCell ref="AW25:AY25"/>
    <mergeCell ref="AZ25:BB25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H25:AJ25"/>
    <mergeCell ref="AK25:AM25"/>
    <mergeCell ref="AN25:AP25"/>
    <mergeCell ref="AQ25:AS25"/>
    <mergeCell ref="BX21:BZ21"/>
    <mergeCell ref="CA21:CC21"/>
    <mergeCell ref="AW21:AY21"/>
    <mergeCell ref="BX22:BZ22"/>
    <mergeCell ref="CA22:CC22"/>
    <mergeCell ref="A23:A26"/>
    <mergeCell ref="B23:B26"/>
    <mergeCell ref="C23:C26"/>
    <mergeCell ref="D23:D26"/>
    <mergeCell ref="E23:E26"/>
    <mergeCell ref="G23:G26"/>
    <mergeCell ref="M25:O25"/>
    <mergeCell ref="P25:R25"/>
    <mergeCell ref="S25:U25"/>
    <mergeCell ref="V25:X25"/>
    <mergeCell ref="Y25:AA25"/>
    <mergeCell ref="AB25:AD25"/>
    <mergeCell ref="AE25:AG25"/>
    <mergeCell ref="BI22:BK22"/>
    <mergeCell ref="BL22:BN22"/>
    <mergeCell ref="BO22:BQ22"/>
    <mergeCell ref="BR22:BT22"/>
    <mergeCell ref="BX25:BZ25"/>
    <mergeCell ref="CA25:CC25"/>
    <mergeCell ref="BI21:BK21"/>
    <mergeCell ref="AH21:AJ21"/>
    <mergeCell ref="Y21:AA21"/>
    <mergeCell ref="BU22:BW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O21:BQ21"/>
    <mergeCell ref="BR21:BT21"/>
    <mergeCell ref="BU21:BW21"/>
    <mergeCell ref="BF22:BH22"/>
    <mergeCell ref="AZ21:BB21"/>
    <mergeCell ref="A19:A22"/>
    <mergeCell ref="B19:B22"/>
    <mergeCell ref="C19:C22"/>
    <mergeCell ref="D19:D22"/>
    <mergeCell ref="E19:E22"/>
    <mergeCell ref="G19:G22"/>
    <mergeCell ref="AQ18:AS18"/>
    <mergeCell ref="AT18:AV18"/>
    <mergeCell ref="AW18:AY18"/>
    <mergeCell ref="M21:O21"/>
    <mergeCell ref="P21:R21"/>
    <mergeCell ref="S21:U21"/>
    <mergeCell ref="V21:X21"/>
    <mergeCell ref="AT21:AV21"/>
    <mergeCell ref="CA17:CC17"/>
    <mergeCell ref="P17:R17"/>
    <mergeCell ref="P18:R18"/>
    <mergeCell ref="S17:U17"/>
    <mergeCell ref="S18:U18"/>
    <mergeCell ref="V17:X17"/>
    <mergeCell ref="V18:X18"/>
    <mergeCell ref="M17:O17"/>
    <mergeCell ref="M18:O18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BR18:BT18"/>
    <mergeCell ref="BU18:BW18"/>
    <mergeCell ref="Y17:AA17"/>
    <mergeCell ref="Y18:AA18"/>
    <mergeCell ref="AB17:AD17"/>
    <mergeCell ref="AB18:AD18"/>
    <mergeCell ref="AE17:AG17"/>
    <mergeCell ref="AE18:AG18"/>
    <mergeCell ref="AB21:AD21"/>
    <mergeCell ref="AE21:AG21"/>
    <mergeCell ref="AK21:AM21"/>
    <mergeCell ref="AN21:AP21"/>
    <mergeCell ref="AQ21:AS21"/>
    <mergeCell ref="AQ17:AS17"/>
    <mergeCell ref="BO6:BQ6"/>
    <mergeCell ref="BL21:BN21"/>
    <mergeCell ref="AH17:AJ17"/>
    <mergeCell ref="AH18:AJ18"/>
    <mergeCell ref="AK17:AM17"/>
    <mergeCell ref="AK18:AM18"/>
    <mergeCell ref="AN17:AP17"/>
    <mergeCell ref="AN18:AP18"/>
    <mergeCell ref="AZ9:BB9"/>
    <mergeCell ref="BC9:BE9"/>
    <mergeCell ref="AK9:AM9"/>
    <mergeCell ref="AN9:AP9"/>
    <mergeCell ref="AQ9:AS9"/>
    <mergeCell ref="AT9:AV9"/>
    <mergeCell ref="AW9:AY9"/>
    <mergeCell ref="AH9:AJ9"/>
    <mergeCell ref="BR6:BT6"/>
    <mergeCell ref="BU6:BW6"/>
    <mergeCell ref="BX6:BZ6"/>
    <mergeCell ref="CA6:CC6"/>
    <mergeCell ref="BF6:BH6"/>
    <mergeCell ref="BI6:BK6"/>
    <mergeCell ref="BL6:BN6"/>
    <mergeCell ref="A15:A18"/>
    <mergeCell ref="B15:B18"/>
    <mergeCell ref="C15:C18"/>
    <mergeCell ref="D15:D18"/>
    <mergeCell ref="E15:E18"/>
    <mergeCell ref="G15:G18"/>
    <mergeCell ref="BX18:BZ18"/>
    <mergeCell ref="CA18:CC18"/>
    <mergeCell ref="J17:L17"/>
    <mergeCell ref="AZ18:BB18"/>
    <mergeCell ref="BC18:BE18"/>
    <mergeCell ref="BF18:BH18"/>
    <mergeCell ref="BI18:BK18"/>
    <mergeCell ref="BL18:BN18"/>
    <mergeCell ref="BO18:BQ18"/>
    <mergeCell ref="AT17:AV17"/>
    <mergeCell ref="BO9:BQ9"/>
    <mergeCell ref="BR9:BT9"/>
    <mergeCell ref="BU9:BW9"/>
    <mergeCell ref="BX9:BZ9"/>
    <mergeCell ref="CA9:CC9"/>
    <mergeCell ref="BF8:BH8"/>
    <mergeCell ref="BI8:BK8"/>
    <mergeCell ref="BL8:BN8"/>
    <mergeCell ref="BO8:BQ8"/>
    <mergeCell ref="BR8:BT8"/>
    <mergeCell ref="BU8:BW8"/>
    <mergeCell ref="BX8:BZ8"/>
    <mergeCell ref="CA8:CC8"/>
    <mergeCell ref="BF9:BH9"/>
    <mergeCell ref="BI9:BK9"/>
    <mergeCell ref="BL9:BN9"/>
    <mergeCell ref="AW17:AY17"/>
    <mergeCell ref="BC21:BE21"/>
    <mergeCell ref="BF21:BH21"/>
    <mergeCell ref="S6:U6"/>
    <mergeCell ref="V6:X6"/>
    <mergeCell ref="Y6:AA6"/>
    <mergeCell ref="I6:I9"/>
    <mergeCell ref="AZ6:BB6"/>
    <mergeCell ref="BC6:BE6"/>
    <mergeCell ref="AH8:AJ8"/>
    <mergeCell ref="AK8:AM8"/>
    <mergeCell ref="AN8:AP8"/>
    <mergeCell ref="AQ8:AS8"/>
    <mergeCell ref="AT8:AV8"/>
    <mergeCell ref="AW8:AY8"/>
    <mergeCell ref="AZ8:BB8"/>
    <mergeCell ref="BC8:BE8"/>
    <mergeCell ref="AK6:AM6"/>
    <mergeCell ref="AN6:AP6"/>
    <mergeCell ref="AQ6:AS6"/>
    <mergeCell ref="AT6:AV6"/>
    <mergeCell ref="AW6:AY6"/>
    <mergeCell ref="AH6:AJ6"/>
    <mergeCell ref="J6:L6"/>
    <mergeCell ref="J8:L8"/>
    <mergeCell ref="J9:L9"/>
    <mergeCell ref="V9:X9"/>
    <mergeCell ref="Y9:AA9"/>
    <mergeCell ref="AB9:AD9"/>
    <mergeCell ref="AE9:AG9"/>
    <mergeCell ref="AB6:AD6"/>
    <mergeCell ref="AE6:AG6"/>
    <mergeCell ref="V8:X8"/>
    <mergeCell ref="Y8:AA8"/>
    <mergeCell ref="AB8:AD8"/>
    <mergeCell ref="AE8:AG8"/>
    <mergeCell ref="A12:A14"/>
    <mergeCell ref="B12:B14"/>
    <mergeCell ref="C12:C14"/>
    <mergeCell ref="D12:D14"/>
    <mergeCell ref="M8:O8"/>
    <mergeCell ref="P8:R8"/>
    <mergeCell ref="S8:U8"/>
    <mergeCell ref="M9:O9"/>
    <mergeCell ref="P9:R9"/>
    <mergeCell ref="S9:U9"/>
    <mergeCell ref="A6:A9"/>
    <mergeCell ref="B6:B9"/>
    <mergeCell ref="C6:C9"/>
    <mergeCell ref="D6:D9"/>
    <mergeCell ref="E6:E9"/>
    <mergeCell ref="F6:F9"/>
    <mergeCell ref="G6:G9"/>
    <mergeCell ref="H6:H9"/>
    <mergeCell ref="B10:B11"/>
    <mergeCell ref="A10:A11"/>
    <mergeCell ref="C10:C11"/>
    <mergeCell ref="D10:D11"/>
    <mergeCell ref="M6:O6"/>
    <mergeCell ref="P6:R6"/>
  </mergeCells>
  <phoneticPr fontId="27" type="noConversion"/>
  <pageMargins left="0.315278" right="0.315278" top="0.74791700000000005" bottom="0.74791700000000005" header="0.315278" footer="0.315278"/>
  <pageSetup paperSize="8" scale="79" fitToWidth="0" orientation="landscape" r:id="rId1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46"/>
  <sheetViews>
    <sheetView zoomScaleNormal="100" workbookViewId="0">
      <selection activeCell="E12" sqref="E12:F12"/>
    </sheetView>
  </sheetViews>
  <sheetFormatPr defaultRowHeight="15" x14ac:dyDescent="0.25"/>
  <cols>
    <col min="1" max="1" width="9.140625" style="22"/>
    <col min="2" max="2" width="14.7109375" style="22" customWidth="1"/>
    <col min="3" max="5" width="9.140625" style="22"/>
    <col min="6" max="6" width="28.5703125" style="22" customWidth="1"/>
    <col min="7" max="16384" width="9.140625" style="22"/>
  </cols>
  <sheetData>
    <row r="1" spans="1:32" ht="22.5" x14ac:dyDescent="0.25">
      <c r="A1" s="223" t="s">
        <v>229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1:32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1"/>
      <c r="P2" s="62"/>
      <c r="Q2" s="60"/>
      <c r="R2" s="60"/>
    </row>
    <row r="3" spans="1:32" ht="18.75" x14ac:dyDescent="0.3">
      <c r="A3" s="50" t="s">
        <v>1</v>
      </c>
      <c r="B3" s="63"/>
      <c r="C3" s="64"/>
      <c r="D3" s="65"/>
      <c r="E3" s="65"/>
      <c r="F3" s="66"/>
      <c r="G3" s="66"/>
      <c r="H3" s="66"/>
      <c r="I3" s="66"/>
      <c r="J3" s="50"/>
      <c r="K3" s="66"/>
      <c r="L3" s="66"/>
      <c r="M3" s="66"/>
      <c r="N3" s="66"/>
      <c r="O3" s="66"/>
      <c r="P3" s="66"/>
      <c r="Q3" s="66"/>
      <c r="R3" s="50"/>
      <c r="S3" s="56"/>
      <c r="T3" s="50" t="s">
        <v>13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19.5" thickBot="1" x14ac:dyDescent="0.3">
      <c r="A4" s="228" t="s">
        <v>230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67" t="s">
        <v>231</v>
      </c>
      <c r="M4" s="60"/>
      <c r="N4" s="60"/>
      <c r="O4" s="60"/>
      <c r="P4" s="60"/>
      <c r="Q4" s="60"/>
      <c r="R4" s="60"/>
      <c r="T4" s="50" t="s">
        <v>351</v>
      </c>
    </row>
    <row r="5" spans="1:32" ht="49.5" customHeight="1" thickBot="1" x14ac:dyDescent="0.3">
      <c r="A5" s="229" t="s">
        <v>232</v>
      </c>
      <c r="B5" s="230"/>
      <c r="C5" s="230"/>
      <c r="D5" s="230"/>
      <c r="E5" s="230"/>
      <c r="F5" s="230"/>
      <c r="G5" s="230"/>
      <c r="H5" s="230"/>
      <c r="I5" s="231" t="s">
        <v>14</v>
      </c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3"/>
    </row>
    <row r="6" spans="1:32" ht="63.75" thickBot="1" x14ac:dyDescent="0.3">
      <c r="A6" s="68" t="s">
        <v>233</v>
      </c>
      <c r="B6" s="68" t="s">
        <v>234</v>
      </c>
      <c r="C6" s="234" t="s">
        <v>235</v>
      </c>
      <c r="D6" s="235"/>
      <c r="E6" s="234" t="s">
        <v>236</v>
      </c>
      <c r="F6" s="235"/>
      <c r="G6" s="201" t="s">
        <v>300</v>
      </c>
      <c r="H6" s="143" t="s">
        <v>15</v>
      </c>
      <c r="I6" s="76" t="s">
        <v>329</v>
      </c>
      <c r="J6" s="69" t="s">
        <v>16</v>
      </c>
      <c r="K6" s="70" t="s">
        <v>17</v>
      </c>
      <c r="L6" s="70" t="s">
        <v>18</v>
      </c>
      <c r="M6" s="70" t="s">
        <v>4</v>
      </c>
      <c r="N6" s="71" t="s">
        <v>19</v>
      </c>
      <c r="O6" s="70" t="s">
        <v>20</v>
      </c>
      <c r="P6" s="70" t="s">
        <v>21</v>
      </c>
      <c r="Q6" s="70" t="s">
        <v>22</v>
      </c>
      <c r="R6" s="70" t="s">
        <v>23</v>
      </c>
      <c r="S6" s="70" t="s">
        <v>5</v>
      </c>
      <c r="T6" s="70" t="s">
        <v>24</v>
      </c>
      <c r="U6" s="70" t="s">
        <v>25</v>
      </c>
      <c r="V6" s="70" t="s">
        <v>26</v>
      </c>
      <c r="W6" s="70" t="s">
        <v>27</v>
      </c>
      <c r="X6" s="70" t="s">
        <v>28</v>
      </c>
      <c r="Y6" s="70" t="s">
        <v>29</v>
      </c>
      <c r="Z6" s="70" t="s">
        <v>30</v>
      </c>
      <c r="AA6" s="70" t="s">
        <v>31</v>
      </c>
      <c r="AB6" s="70" t="s">
        <v>32</v>
      </c>
      <c r="AC6" s="70" t="s">
        <v>33</v>
      </c>
      <c r="AD6" s="70" t="s">
        <v>6</v>
      </c>
      <c r="AE6" s="70" t="s">
        <v>34</v>
      </c>
      <c r="AF6" s="70" t="s">
        <v>35</v>
      </c>
    </row>
    <row r="7" spans="1:32" ht="35.25" customHeight="1" thickBot="1" x14ac:dyDescent="0.3">
      <c r="A7" s="71">
        <v>1</v>
      </c>
      <c r="B7" s="142" t="s">
        <v>222</v>
      </c>
      <c r="C7" s="224" t="s">
        <v>228</v>
      </c>
      <c r="D7" s="225"/>
      <c r="E7" s="224" t="s">
        <v>216</v>
      </c>
      <c r="F7" s="225"/>
      <c r="G7" s="202">
        <v>1</v>
      </c>
      <c r="H7" s="72">
        <v>20</v>
      </c>
      <c r="I7" s="151">
        <v>0.33889999999999998</v>
      </c>
      <c r="J7" s="182">
        <v>0.33119999999999999</v>
      </c>
      <c r="K7" s="182">
        <v>0.33119999999999999</v>
      </c>
      <c r="L7" s="182">
        <v>0.32079999999999997</v>
      </c>
      <c r="M7" s="182">
        <v>0.30549999999999999</v>
      </c>
      <c r="N7" s="182">
        <v>0.3276</v>
      </c>
      <c r="O7" s="182">
        <v>0.39329999999999998</v>
      </c>
      <c r="P7" s="182">
        <v>0.44390000000000002</v>
      </c>
      <c r="Q7" s="182">
        <v>0.50570000000000004</v>
      </c>
      <c r="R7" s="182">
        <v>0.61160000000000003</v>
      </c>
      <c r="S7" s="182">
        <v>0.60619999999999996</v>
      </c>
      <c r="T7" s="182">
        <v>0.5575</v>
      </c>
      <c r="U7" s="182">
        <v>0.51659999999999995</v>
      </c>
      <c r="V7" s="182">
        <v>0.50449999999999995</v>
      </c>
      <c r="W7" s="182">
        <v>0.51590000000000003</v>
      </c>
      <c r="X7" s="182">
        <v>0.51300000000000001</v>
      </c>
      <c r="Y7" s="182">
        <v>0.50039999999999996</v>
      </c>
      <c r="Z7" s="182">
        <v>0.5645</v>
      </c>
      <c r="AA7" s="182">
        <v>0.5978</v>
      </c>
      <c r="AB7" s="182">
        <v>0.51080000000000003</v>
      </c>
      <c r="AC7" s="182">
        <v>0.50180000000000002</v>
      </c>
      <c r="AD7" s="182">
        <v>0.52059999999999995</v>
      </c>
      <c r="AE7" s="182">
        <v>0.4889</v>
      </c>
      <c r="AF7" s="182">
        <v>0.41849999999999998</v>
      </c>
    </row>
    <row r="8" spans="1:32" ht="24.75" thickBot="1" x14ac:dyDescent="0.3">
      <c r="A8" s="71">
        <v>2</v>
      </c>
      <c r="B8" s="142" t="s">
        <v>156</v>
      </c>
      <c r="C8" s="226" t="s">
        <v>38</v>
      </c>
      <c r="D8" s="227"/>
      <c r="E8" s="224" t="s">
        <v>217</v>
      </c>
      <c r="F8" s="225"/>
      <c r="G8" s="202">
        <v>1</v>
      </c>
      <c r="H8" s="72">
        <v>20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2">
        <v>0</v>
      </c>
      <c r="AA8" s="182">
        <v>0</v>
      </c>
      <c r="AB8" s="182">
        <v>0</v>
      </c>
      <c r="AC8" s="182">
        <v>0</v>
      </c>
      <c r="AD8" s="182">
        <v>0</v>
      </c>
      <c r="AE8" s="182">
        <v>0</v>
      </c>
      <c r="AF8" s="182">
        <v>0</v>
      </c>
    </row>
    <row r="9" spans="1:32" ht="61.5" customHeight="1" thickBot="1" x14ac:dyDescent="0.3">
      <c r="A9" s="71">
        <v>3</v>
      </c>
      <c r="B9" s="142" t="s">
        <v>223</v>
      </c>
      <c r="C9" s="226" t="s">
        <v>38</v>
      </c>
      <c r="D9" s="227"/>
      <c r="E9" s="224" t="s">
        <v>242</v>
      </c>
      <c r="F9" s="225"/>
      <c r="G9" s="202">
        <v>1</v>
      </c>
      <c r="H9" s="72">
        <v>20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2">
        <v>0</v>
      </c>
      <c r="AA9" s="182">
        <v>0</v>
      </c>
      <c r="AB9" s="182">
        <v>0</v>
      </c>
      <c r="AC9" s="182">
        <v>0</v>
      </c>
      <c r="AD9" s="182">
        <v>0</v>
      </c>
      <c r="AE9" s="182">
        <v>0</v>
      </c>
      <c r="AF9" s="182">
        <v>0</v>
      </c>
    </row>
    <row r="10" spans="1:32" ht="57" customHeight="1" thickBot="1" x14ac:dyDescent="0.3">
      <c r="A10" s="71">
        <v>4</v>
      </c>
      <c r="B10" s="142" t="s">
        <v>224</v>
      </c>
      <c r="C10" s="226" t="s">
        <v>237</v>
      </c>
      <c r="D10" s="227"/>
      <c r="E10" s="224" t="s">
        <v>218</v>
      </c>
      <c r="F10" s="225"/>
      <c r="G10" s="202">
        <v>1</v>
      </c>
      <c r="H10" s="72">
        <v>20</v>
      </c>
      <c r="I10" s="151">
        <v>0.221</v>
      </c>
      <c r="J10" s="182">
        <v>0.2</v>
      </c>
      <c r="K10" s="182">
        <v>0.2001</v>
      </c>
      <c r="L10" s="182">
        <v>0.19900000000000001</v>
      </c>
      <c r="M10" s="182">
        <v>0.20699999999999999</v>
      </c>
      <c r="N10" s="182">
        <v>0.217</v>
      </c>
      <c r="O10" s="182">
        <v>0.19400000000000001</v>
      </c>
      <c r="P10" s="182">
        <v>0.219</v>
      </c>
      <c r="Q10" s="182">
        <v>0.246</v>
      </c>
      <c r="R10" s="182">
        <v>0.24399999999999999</v>
      </c>
      <c r="S10" s="182">
        <v>0.28499999999999998</v>
      </c>
      <c r="T10" s="182">
        <v>0.25</v>
      </c>
      <c r="U10" s="182">
        <v>0.24099999999999999</v>
      </c>
      <c r="V10" s="182">
        <v>0.26300000000000001</v>
      </c>
      <c r="W10" s="182">
        <v>0.223</v>
      </c>
      <c r="X10" s="182">
        <v>0.23100000000000001</v>
      </c>
      <c r="Y10" s="182">
        <v>0.245</v>
      </c>
      <c r="Z10" s="182">
        <v>0.24099999999999999</v>
      </c>
      <c r="AA10" s="182">
        <v>0.23100000000000001</v>
      </c>
      <c r="AB10" s="182">
        <v>0.221</v>
      </c>
      <c r="AC10" s="182">
        <v>0.20200000000000001</v>
      </c>
      <c r="AD10" s="182">
        <v>0.218</v>
      </c>
      <c r="AE10" s="182">
        <v>0.22600000000000001</v>
      </c>
      <c r="AF10" s="182">
        <v>0.22500000000000001</v>
      </c>
    </row>
    <row r="11" spans="1:32" ht="50.25" customHeight="1" thickBot="1" x14ac:dyDescent="0.3">
      <c r="A11" s="71">
        <v>5</v>
      </c>
      <c r="B11" s="142" t="s">
        <v>225</v>
      </c>
      <c r="C11" s="226" t="s">
        <v>238</v>
      </c>
      <c r="D11" s="227"/>
      <c r="E11" s="224" t="s">
        <v>219</v>
      </c>
      <c r="F11" s="225"/>
      <c r="G11" s="202">
        <v>1</v>
      </c>
      <c r="H11" s="187">
        <v>20</v>
      </c>
      <c r="I11" s="186">
        <v>9.4E-2</v>
      </c>
      <c r="J11" s="183">
        <v>9.2999999999999999E-2</v>
      </c>
      <c r="K11" s="183">
        <v>9.5000000000000001E-2</v>
      </c>
      <c r="L11" s="183">
        <v>9.5000000000000001E-2</v>
      </c>
      <c r="M11" s="183">
        <v>9.4E-2</v>
      </c>
      <c r="N11" s="183">
        <v>9.4E-2</v>
      </c>
      <c r="O11" s="183">
        <v>0.09</v>
      </c>
      <c r="P11" s="183">
        <v>0.10299999999999999</v>
      </c>
      <c r="Q11" s="183">
        <v>0.108</v>
      </c>
      <c r="R11" s="183">
        <v>0.158</v>
      </c>
      <c r="S11" s="183">
        <v>0.14899999999999999</v>
      </c>
      <c r="T11" s="183">
        <v>0.14799999999999999</v>
      </c>
      <c r="U11" s="183">
        <v>0.109</v>
      </c>
      <c r="V11" s="183">
        <v>9.5000000000000001E-2</v>
      </c>
      <c r="W11" s="183">
        <v>0.104</v>
      </c>
      <c r="X11" s="183">
        <v>9.8000000000000004E-2</v>
      </c>
      <c r="Y11" s="183">
        <v>9.2999999999999999E-2</v>
      </c>
      <c r="Z11" s="183">
        <v>9.2999999999999999E-2</v>
      </c>
      <c r="AA11" s="183">
        <v>9.2999999999999999E-2</v>
      </c>
      <c r="AB11" s="183">
        <v>9.2999999999999999E-2</v>
      </c>
      <c r="AC11" s="183">
        <v>9.2999999999999999E-2</v>
      </c>
      <c r="AD11" s="183">
        <v>9.2999999999999999E-2</v>
      </c>
      <c r="AE11" s="183">
        <v>9.2999999999999999E-2</v>
      </c>
      <c r="AF11" s="184">
        <v>9.4E-2</v>
      </c>
    </row>
    <row r="12" spans="1:32" ht="16.5" thickBot="1" x14ac:dyDescent="0.3">
      <c r="A12" s="71">
        <v>6</v>
      </c>
      <c r="B12" s="142" t="s">
        <v>226</v>
      </c>
      <c r="C12" s="226" t="s">
        <v>238</v>
      </c>
      <c r="D12" s="227"/>
      <c r="E12" s="224" t="s">
        <v>220</v>
      </c>
      <c r="F12" s="225"/>
      <c r="G12" s="202">
        <v>1</v>
      </c>
      <c r="H12" s="72">
        <v>20</v>
      </c>
      <c r="I12" s="188">
        <v>1.737E-2</v>
      </c>
      <c r="J12" s="182">
        <v>1.755E-2</v>
      </c>
      <c r="K12" s="182">
        <v>1.7999999999999999E-2</v>
      </c>
      <c r="L12" s="182">
        <v>1.8089999999999998E-2</v>
      </c>
      <c r="M12" s="182">
        <v>1.755E-2</v>
      </c>
      <c r="N12" s="182">
        <v>1.7819999999999999E-2</v>
      </c>
      <c r="O12" s="182">
        <v>1.9619999999999999E-2</v>
      </c>
      <c r="P12" s="182">
        <v>2.0160000000000001E-2</v>
      </c>
      <c r="Q12" s="182">
        <v>2.0879999999999999E-2</v>
      </c>
      <c r="R12" s="182">
        <v>2.0879999999999999E-2</v>
      </c>
      <c r="S12" s="182">
        <v>2.07E-2</v>
      </c>
      <c r="T12" s="182">
        <v>2.0969999999999999E-2</v>
      </c>
      <c r="U12" s="182">
        <v>2.061E-2</v>
      </c>
      <c r="V12" s="182">
        <v>2.3310000000000001E-2</v>
      </c>
      <c r="W12" s="182">
        <v>2.9430000000000001E-2</v>
      </c>
      <c r="X12" s="182">
        <v>2.061E-2</v>
      </c>
      <c r="Y12" s="182">
        <v>2.0969999999999999E-2</v>
      </c>
      <c r="Z12" s="182">
        <v>2.0250000000000001E-2</v>
      </c>
      <c r="AA12" s="182">
        <v>1.737E-2</v>
      </c>
      <c r="AB12" s="182">
        <v>1.746E-2</v>
      </c>
      <c r="AC12" s="182">
        <v>1.755E-2</v>
      </c>
      <c r="AD12" s="182">
        <v>1.7819999999999999E-2</v>
      </c>
      <c r="AE12" s="182">
        <v>1.755E-2</v>
      </c>
      <c r="AF12" s="185">
        <v>1.7729999999999999E-2</v>
      </c>
    </row>
    <row r="13" spans="1:32" ht="24.75" thickBot="1" x14ac:dyDescent="0.3">
      <c r="A13" s="76">
        <v>7</v>
      </c>
      <c r="B13" s="142" t="s">
        <v>227</v>
      </c>
      <c r="C13" s="224" t="s">
        <v>239</v>
      </c>
      <c r="D13" s="225"/>
      <c r="E13" s="224" t="s">
        <v>221</v>
      </c>
      <c r="F13" s="225"/>
      <c r="G13" s="202">
        <v>1</v>
      </c>
      <c r="H13" s="72">
        <v>20</v>
      </c>
      <c r="I13" s="189">
        <v>0.46400000000000002</v>
      </c>
      <c r="J13" s="144">
        <v>0.47099999999999997</v>
      </c>
      <c r="K13" s="77">
        <v>0.45400000000000001</v>
      </c>
      <c r="L13" s="77">
        <v>0.44400000000000001</v>
      </c>
      <c r="M13" s="77">
        <v>0.47</v>
      </c>
      <c r="N13" s="77">
        <v>0.45800000000000002</v>
      </c>
      <c r="O13" s="77">
        <v>0.47099999999999997</v>
      </c>
      <c r="P13" s="77">
        <v>0.499</v>
      </c>
      <c r="Q13" s="77">
        <v>0.54400000000000004</v>
      </c>
      <c r="R13" s="77">
        <v>0.55900000000000005</v>
      </c>
      <c r="S13" s="77">
        <v>0.58499999999999996</v>
      </c>
      <c r="T13" s="77">
        <v>0.56499999999999995</v>
      </c>
      <c r="U13" s="77">
        <v>0.56799999999999995</v>
      </c>
      <c r="V13" s="77">
        <v>0.55500000000000005</v>
      </c>
      <c r="W13" s="77">
        <v>0.55300000000000005</v>
      </c>
      <c r="X13" s="77">
        <v>0.52300000000000002</v>
      </c>
      <c r="Y13" s="77">
        <v>0.51400000000000001</v>
      </c>
      <c r="Z13" s="77">
        <v>0.47</v>
      </c>
      <c r="AA13" s="77">
        <v>0.47199999999999998</v>
      </c>
      <c r="AB13" s="77">
        <v>0.48099999999999998</v>
      </c>
      <c r="AC13" s="77">
        <v>0.47099999999999997</v>
      </c>
      <c r="AD13" s="77">
        <v>0.48</v>
      </c>
      <c r="AE13" s="77">
        <v>0.46</v>
      </c>
      <c r="AF13" s="152">
        <v>0.44700000000000001</v>
      </c>
    </row>
    <row r="18" spans="1:25" ht="19.5" thickBot="1" x14ac:dyDescent="0.3">
      <c r="A18" s="78" t="s">
        <v>206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60"/>
      <c r="O18" s="60"/>
      <c r="P18" s="60"/>
      <c r="Q18" s="60"/>
      <c r="R18" s="60"/>
    </row>
    <row r="19" spans="1:25" ht="16.5" customHeight="1" thickBot="1" x14ac:dyDescent="0.3">
      <c r="A19" s="239" t="s">
        <v>294</v>
      </c>
      <c r="B19" s="241" t="s">
        <v>295</v>
      </c>
      <c r="C19" s="242"/>
      <c r="D19" s="243" t="s">
        <v>296</v>
      </c>
      <c r="E19" s="244"/>
      <c r="F19" s="245" t="s">
        <v>39</v>
      </c>
      <c r="G19" s="246"/>
      <c r="H19" s="246"/>
      <c r="I19" s="246"/>
      <c r="J19" s="246"/>
      <c r="K19" s="247"/>
      <c r="L19" s="251" t="s">
        <v>40</v>
      </c>
      <c r="M19" s="252"/>
      <c r="N19" s="252"/>
      <c r="O19" s="252"/>
      <c r="P19" s="252"/>
      <c r="Q19" s="252"/>
      <c r="R19" s="257" t="s">
        <v>41</v>
      </c>
      <c r="S19" s="258"/>
      <c r="T19" s="258"/>
      <c r="U19" s="258"/>
      <c r="V19" s="258"/>
      <c r="W19" s="258"/>
      <c r="X19" s="253" t="s">
        <v>297</v>
      </c>
      <c r="Y19" s="254"/>
    </row>
    <row r="20" spans="1:25" ht="15" customHeight="1" thickBot="1" x14ac:dyDescent="0.3">
      <c r="A20" s="240"/>
      <c r="B20" s="145" t="s">
        <v>42</v>
      </c>
      <c r="C20" s="146" t="s">
        <v>43</v>
      </c>
      <c r="D20" s="147" t="s">
        <v>42</v>
      </c>
      <c r="E20" s="148" t="s">
        <v>43</v>
      </c>
      <c r="F20" s="248"/>
      <c r="G20" s="249"/>
      <c r="H20" s="249"/>
      <c r="I20" s="249"/>
      <c r="J20" s="249"/>
      <c r="K20" s="250"/>
      <c r="L20" s="252"/>
      <c r="M20" s="252"/>
      <c r="N20" s="252"/>
      <c r="O20" s="252"/>
      <c r="P20" s="252"/>
      <c r="Q20" s="252"/>
      <c r="R20" s="255">
        <v>0.125</v>
      </c>
      <c r="S20" s="256"/>
      <c r="T20" s="255">
        <v>0.375</v>
      </c>
      <c r="U20" s="256"/>
      <c r="V20" s="255">
        <v>0.75</v>
      </c>
      <c r="W20" s="256"/>
      <c r="X20" s="190" t="s">
        <v>298</v>
      </c>
      <c r="Y20" s="191" t="s">
        <v>299</v>
      </c>
    </row>
    <row r="21" spans="1:25" ht="15.75" customHeight="1" thickBot="1" x14ac:dyDescent="0.3">
      <c r="A21" s="130">
        <v>1</v>
      </c>
      <c r="B21" s="80">
        <v>47.5</v>
      </c>
      <c r="C21" s="81">
        <v>0.5</v>
      </c>
      <c r="D21" s="82">
        <v>0</v>
      </c>
      <c r="E21" s="83">
        <v>0</v>
      </c>
      <c r="F21" s="259" t="s">
        <v>36</v>
      </c>
      <c r="G21" s="260"/>
      <c r="H21" s="260"/>
      <c r="I21" s="260"/>
      <c r="J21" s="260"/>
      <c r="K21" s="261"/>
      <c r="L21" s="262" t="s">
        <v>44</v>
      </c>
      <c r="M21" s="263"/>
      <c r="N21" s="263"/>
      <c r="O21" s="263"/>
      <c r="P21" s="263"/>
      <c r="Q21" s="263"/>
      <c r="R21" s="192">
        <v>0</v>
      </c>
      <c r="S21" s="193"/>
      <c r="T21" s="194">
        <v>0</v>
      </c>
      <c r="U21" s="193"/>
      <c r="V21" s="194">
        <v>0</v>
      </c>
      <c r="W21" s="193"/>
      <c r="X21" s="133"/>
      <c r="Y21" s="195"/>
    </row>
    <row r="22" spans="1:25" ht="15" customHeight="1" thickBot="1" x14ac:dyDescent="0.3">
      <c r="A22" s="132">
        <v>2</v>
      </c>
      <c r="B22" s="80">
        <v>0</v>
      </c>
      <c r="C22" s="81">
        <v>0</v>
      </c>
      <c r="D22" s="82">
        <v>49.1</v>
      </c>
      <c r="E22" s="83">
        <v>20</v>
      </c>
      <c r="F22" s="236" t="s">
        <v>36</v>
      </c>
      <c r="G22" s="237"/>
      <c r="H22" s="237"/>
      <c r="I22" s="237"/>
      <c r="J22" s="237"/>
      <c r="K22" s="238"/>
      <c r="L22" s="236" t="s">
        <v>45</v>
      </c>
      <c r="M22" s="237"/>
      <c r="N22" s="237"/>
      <c r="O22" s="237"/>
      <c r="P22" s="237"/>
      <c r="Q22" s="237"/>
      <c r="R22" s="196">
        <v>0.191</v>
      </c>
      <c r="S22" s="177"/>
      <c r="T22" s="178">
        <v>0.20200000000000001</v>
      </c>
      <c r="U22" s="177"/>
      <c r="V22" s="178">
        <v>0.17</v>
      </c>
      <c r="W22" s="177"/>
      <c r="X22" s="133"/>
      <c r="Y22" s="195"/>
    </row>
    <row r="23" spans="1:25" ht="15.75" customHeight="1" thickBot="1" x14ac:dyDescent="0.3">
      <c r="A23" s="132">
        <v>3</v>
      </c>
      <c r="B23" s="80">
        <v>49.2</v>
      </c>
      <c r="C23" s="81">
        <v>0.5</v>
      </c>
      <c r="D23" s="82">
        <v>0</v>
      </c>
      <c r="E23" s="83">
        <v>0</v>
      </c>
      <c r="F23" s="236" t="s">
        <v>46</v>
      </c>
      <c r="G23" s="237"/>
      <c r="H23" s="237"/>
      <c r="I23" s="237"/>
      <c r="J23" s="237"/>
      <c r="K23" s="238"/>
      <c r="L23" s="236" t="s">
        <v>47</v>
      </c>
      <c r="M23" s="237"/>
      <c r="N23" s="237"/>
      <c r="O23" s="237"/>
      <c r="P23" s="237"/>
      <c r="Q23" s="237"/>
      <c r="R23" s="196">
        <v>0</v>
      </c>
      <c r="S23" s="177"/>
      <c r="T23" s="178">
        <v>0</v>
      </c>
      <c r="U23" s="177"/>
      <c r="V23" s="178">
        <v>0</v>
      </c>
      <c r="W23" s="177"/>
      <c r="X23" s="133"/>
      <c r="Y23" s="195"/>
    </row>
    <row r="24" spans="1:25" ht="15" customHeight="1" thickBot="1" x14ac:dyDescent="0.3">
      <c r="A24" s="132">
        <v>4</v>
      </c>
      <c r="B24" s="80">
        <v>47.5</v>
      </c>
      <c r="C24" s="81">
        <v>0.5</v>
      </c>
      <c r="D24" s="82">
        <v>48.9</v>
      </c>
      <c r="E24" s="83">
        <v>35</v>
      </c>
      <c r="F24" s="236" t="s">
        <v>48</v>
      </c>
      <c r="G24" s="237"/>
      <c r="H24" s="237"/>
      <c r="I24" s="237"/>
      <c r="J24" s="237"/>
      <c r="K24" s="238"/>
      <c r="L24" s="236" t="s">
        <v>49</v>
      </c>
      <c r="M24" s="237"/>
      <c r="N24" s="237"/>
      <c r="O24" s="237"/>
      <c r="P24" s="237"/>
      <c r="Q24" s="237"/>
      <c r="R24" s="196">
        <v>0</v>
      </c>
      <c r="S24" s="177"/>
      <c r="T24" s="178">
        <v>0</v>
      </c>
      <c r="U24" s="177"/>
      <c r="V24" s="178">
        <v>0</v>
      </c>
      <c r="W24" s="177"/>
      <c r="X24" s="133"/>
      <c r="Y24" s="195"/>
    </row>
    <row r="25" spans="1:25" ht="15" customHeight="1" thickBot="1" x14ac:dyDescent="0.3">
      <c r="A25" s="132">
        <v>5</v>
      </c>
      <c r="B25" s="80">
        <v>47.5</v>
      </c>
      <c r="C25" s="81">
        <v>0.5</v>
      </c>
      <c r="D25" s="82">
        <v>48.9</v>
      </c>
      <c r="E25" s="83">
        <v>35</v>
      </c>
      <c r="F25" s="236" t="s">
        <v>50</v>
      </c>
      <c r="G25" s="237"/>
      <c r="H25" s="237"/>
      <c r="I25" s="237"/>
      <c r="J25" s="237"/>
      <c r="K25" s="238"/>
      <c r="L25" s="236" t="s">
        <v>243</v>
      </c>
      <c r="M25" s="237"/>
      <c r="N25" s="237"/>
      <c r="O25" s="237"/>
      <c r="P25" s="237"/>
      <c r="Q25" s="237"/>
      <c r="R25" s="196">
        <v>0</v>
      </c>
      <c r="S25" s="177"/>
      <c r="T25" s="178">
        <v>0</v>
      </c>
      <c r="U25" s="177"/>
      <c r="V25" s="178">
        <v>0</v>
      </c>
      <c r="W25" s="177"/>
      <c r="X25" s="133"/>
      <c r="Y25" s="195"/>
    </row>
    <row r="26" spans="1:25" ht="15" customHeight="1" thickBot="1" x14ac:dyDescent="0.3">
      <c r="A26" s="134">
        <v>6</v>
      </c>
      <c r="B26" s="80">
        <v>46.7</v>
      </c>
      <c r="C26" s="81">
        <v>0.3</v>
      </c>
      <c r="D26" s="82">
        <v>48.7</v>
      </c>
      <c r="E26" s="83">
        <v>60</v>
      </c>
      <c r="F26" s="268" t="s">
        <v>51</v>
      </c>
      <c r="G26" s="265"/>
      <c r="H26" s="265"/>
      <c r="I26" s="265"/>
      <c r="J26" s="265"/>
      <c r="K26" s="269"/>
      <c r="L26" s="264" t="s">
        <v>52</v>
      </c>
      <c r="M26" s="265"/>
      <c r="N26" s="265"/>
      <c r="O26" s="265"/>
      <c r="P26" s="265"/>
      <c r="Q26" s="265"/>
      <c r="R26" s="197">
        <v>4.444</v>
      </c>
      <c r="S26" s="179"/>
      <c r="T26" s="180">
        <v>4.3289999999999997</v>
      </c>
      <c r="U26" s="179"/>
      <c r="V26" s="180">
        <v>4.3208000000000002</v>
      </c>
      <c r="W26" s="179"/>
      <c r="X26" s="135"/>
      <c r="Y26" s="198"/>
    </row>
    <row r="27" spans="1:25" ht="15" customHeight="1" thickBot="1" x14ac:dyDescent="0.3">
      <c r="A27" s="134">
        <v>7</v>
      </c>
      <c r="B27" s="80">
        <v>47.2</v>
      </c>
      <c r="C27" s="81">
        <v>0.5</v>
      </c>
      <c r="D27" s="82">
        <v>0</v>
      </c>
      <c r="E27" s="83">
        <v>0</v>
      </c>
      <c r="F27" s="266" t="s">
        <v>53</v>
      </c>
      <c r="G27" s="263"/>
      <c r="H27" s="263"/>
      <c r="I27" s="263"/>
      <c r="J27" s="263"/>
      <c r="K27" s="267"/>
      <c r="L27" s="262" t="s">
        <v>54</v>
      </c>
      <c r="M27" s="263"/>
      <c r="N27" s="263"/>
      <c r="O27" s="263"/>
      <c r="P27" s="263"/>
      <c r="Q27" s="263"/>
      <c r="R27" s="199">
        <v>3.8029999999999999</v>
      </c>
      <c r="S27" s="175"/>
      <c r="T27" s="176">
        <v>4.7519999999999998</v>
      </c>
      <c r="U27" s="175"/>
      <c r="V27" s="176">
        <v>4.359</v>
      </c>
      <c r="W27" s="175"/>
      <c r="X27" s="131"/>
      <c r="Y27" s="200"/>
    </row>
    <row r="28" spans="1:25" ht="15" customHeight="1" thickBot="1" x14ac:dyDescent="0.3">
      <c r="A28" s="134">
        <v>8</v>
      </c>
      <c r="B28" s="80">
        <v>46.7</v>
      </c>
      <c r="C28" s="81">
        <v>0.3</v>
      </c>
      <c r="D28" s="82">
        <v>48.7</v>
      </c>
      <c r="E28" s="83">
        <v>60</v>
      </c>
      <c r="F28" s="270" t="s">
        <v>55</v>
      </c>
      <c r="G28" s="237"/>
      <c r="H28" s="237"/>
      <c r="I28" s="237"/>
      <c r="J28" s="237"/>
      <c r="K28" s="238"/>
      <c r="L28" s="236" t="s">
        <v>37</v>
      </c>
      <c r="M28" s="237"/>
      <c r="N28" s="237"/>
      <c r="O28" s="237"/>
      <c r="P28" s="237"/>
      <c r="Q28" s="237"/>
      <c r="R28" s="196">
        <v>0.13200000000000001</v>
      </c>
      <c r="S28" s="177"/>
      <c r="T28" s="178">
        <v>0.126</v>
      </c>
      <c r="U28" s="177"/>
      <c r="V28" s="178">
        <v>0.30599999999999999</v>
      </c>
      <c r="W28" s="177"/>
      <c r="X28" s="133"/>
      <c r="Y28" s="195"/>
    </row>
    <row r="29" spans="1:25" ht="15" customHeight="1" thickBot="1" x14ac:dyDescent="0.3">
      <c r="A29" s="134">
        <v>9</v>
      </c>
      <c r="B29" s="84">
        <v>47.2</v>
      </c>
      <c r="C29" s="85">
        <v>0.3</v>
      </c>
      <c r="D29" s="86">
        <v>48.8</v>
      </c>
      <c r="E29" s="87">
        <v>40</v>
      </c>
      <c r="F29" s="270" t="s">
        <v>56</v>
      </c>
      <c r="G29" s="237"/>
      <c r="H29" s="237"/>
      <c r="I29" s="237"/>
      <c r="J29" s="237"/>
      <c r="K29" s="238"/>
      <c r="L29" s="236" t="s">
        <v>57</v>
      </c>
      <c r="M29" s="237"/>
      <c r="N29" s="237"/>
      <c r="O29" s="237"/>
      <c r="P29" s="237"/>
      <c r="Q29" s="237"/>
      <c r="R29" s="196">
        <v>0</v>
      </c>
      <c r="S29" s="177"/>
      <c r="T29" s="178">
        <v>0</v>
      </c>
      <c r="U29" s="177"/>
      <c r="V29" s="178">
        <v>0</v>
      </c>
      <c r="W29" s="177"/>
      <c r="X29" s="133"/>
      <c r="Y29" s="195"/>
    </row>
    <row r="30" spans="1:25" ht="15" customHeight="1" thickBot="1" x14ac:dyDescent="0.3">
      <c r="A30" s="134">
        <v>10</v>
      </c>
      <c r="B30" s="80">
        <v>46.7</v>
      </c>
      <c r="C30" s="81">
        <v>0.3</v>
      </c>
      <c r="D30" s="82">
        <v>48.7</v>
      </c>
      <c r="E30" s="83">
        <v>60</v>
      </c>
      <c r="F30" s="270" t="s">
        <v>58</v>
      </c>
      <c r="G30" s="237"/>
      <c r="H30" s="237"/>
      <c r="I30" s="237"/>
      <c r="J30" s="237"/>
      <c r="K30" s="238"/>
      <c r="L30" s="236" t="s">
        <v>52</v>
      </c>
      <c r="M30" s="237"/>
      <c r="N30" s="237"/>
      <c r="O30" s="237"/>
      <c r="P30" s="237"/>
      <c r="Q30" s="237"/>
      <c r="R30" s="181">
        <v>1.4159999999999999</v>
      </c>
      <c r="S30" s="181"/>
      <c r="T30" s="181">
        <v>1.5</v>
      </c>
      <c r="U30" s="181"/>
      <c r="V30" s="181">
        <v>1.4490000000000001</v>
      </c>
      <c r="W30" s="181"/>
      <c r="X30" s="140"/>
      <c r="Y30" s="195"/>
    </row>
    <row r="31" spans="1:25" ht="15.75" customHeight="1" x14ac:dyDescent="0.25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</row>
    <row r="32" spans="1:25" ht="15" customHeight="1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18"/>
    </row>
    <row r="33" spans="1:23" ht="15.75" customHeight="1" x14ac:dyDescent="0.3">
      <c r="A33" s="137"/>
      <c r="B33" s="137"/>
      <c r="C33" s="137"/>
      <c r="D33" s="137"/>
      <c r="E33" s="51" t="s">
        <v>241</v>
      </c>
      <c r="F33" s="58"/>
      <c r="G33" s="58"/>
      <c r="P33" s="137"/>
      <c r="Q33" s="137"/>
      <c r="R33" s="137"/>
      <c r="S33" s="137"/>
      <c r="T33" s="137"/>
      <c r="U33" s="137"/>
      <c r="V33" s="137"/>
      <c r="W33" s="118"/>
    </row>
    <row r="34" spans="1:23" ht="15" customHeight="1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18"/>
    </row>
    <row r="35" spans="1:23" ht="15.75" customHeight="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18"/>
    </row>
    <row r="36" spans="1:23" ht="15" customHeight="1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18"/>
    </row>
    <row r="37" spans="1:23" ht="15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18"/>
    </row>
    <row r="38" spans="1:23" ht="15" customHeight="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18"/>
    </row>
    <row r="39" spans="1:23" ht="15.75" customHeight="1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18"/>
    </row>
    <row r="40" spans="1:23" ht="15.75" customHeight="1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18"/>
    </row>
    <row r="41" spans="1:23" ht="15.75" x14ac:dyDescent="0.25">
      <c r="A41" s="136"/>
      <c r="B41" s="136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6"/>
      <c r="R41" s="136"/>
      <c r="S41" s="136"/>
      <c r="T41" s="136"/>
      <c r="U41" s="136"/>
      <c r="V41" s="136"/>
      <c r="W41" s="118"/>
    </row>
    <row r="42" spans="1:23" x14ac:dyDescent="0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6" spans="1:23" ht="18.75" x14ac:dyDescent="0.3">
      <c r="E46" s="51"/>
      <c r="F46" s="58"/>
      <c r="G46" s="58"/>
    </row>
  </sheetData>
  <mergeCells count="50">
    <mergeCell ref="F27:K27"/>
    <mergeCell ref="L27:Q27"/>
    <mergeCell ref="F26:K26"/>
    <mergeCell ref="L30:Q30"/>
    <mergeCell ref="F28:K28"/>
    <mergeCell ref="L28:Q28"/>
    <mergeCell ref="F29:K29"/>
    <mergeCell ref="L29:Q29"/>
    <mergeCell ref="F30:K30"/>
    <mergeCell ref="F21:K21"/>
    <mergeCell ref="L21:Q21"/>
    <mergeCell ref="F24:K24"/>
    <mergeCell ref="L24:Q24"/>
    <mergeCell ref="L26:Q26"/>
    <mergeCell ref="L19:Q20"/>
    <mergeCell ref="X19:Y19"/>
    <mergeCell ref="R20:S20"/>
    <mergeCell ref="T20:U20"/>
    <mergeCell ref="V20:W20"/>
    <mergeCell ref="R19:W19"/>
    <mergeCell ref="E8:F8"/>
    <mergeCell ref="E9:F9"/>
    <mergeCell ref="E10:F10"/>
    <mergeCell ref="E11:F11"/>
    <mergeCell ref="A19:A20"/>
    <mergeCell ref="B19:C19"/>
    <mergeCell ref="D19:E19"/>
    <mergeCell ref="F19:K20"/>
    <mergeCell ref="F23:K23"/>
    <mergeCell ref="L23:Q23"/>
    <mergeCell ref="F22:K22"/>
    <mergeCell ref="L22:Q22"/>
    <mergeCell ref="F25:K25"/>
    <mergeCell ref="L25:Q25"/>
    <mergeCell ref="A1:AD1"/>
    <mergeCell ref="C13:D13"/>
    <mergeCell ref="C10:D10"/>
    <mergeCell ref="C11:D11"/>
    <mergeCell ref="C12:D12"/>
    <mergeCell ref="C7:D7"/>
    <mergeCell ref="C8:D8"/>
    <mergeCell ref="C9:D9"/>
    <mergeCell ref="E12:F12"/>
    <mergeCell ref="E13:F13"/>
    <mergeCell ref="A4:K4"/>
    <mergeCell ref="A5:H5"/>
    <mergeCell ref="I5:AF5"/>
    <mergeCell ref="C6:D6"/>
    <mergeCell ref="E6:F6"/>
    <mergeCell ref="E7:F7"/>
  </mergeCells>
  <printOptions horizontalCentered="1" verticalCentered="1"/>
  <pageMargins left="0.35416700000000001" right="0.39374999999999999" top="0" bottom="0" header="0" footer="0"/>
  <pageSetup paperSize="9" scale="55" fitToWidth="0" orientation="landscape" r:id="rId1"/>
  <drawing r:id="rId2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38"/>
  <sheetViews>
    <sheetView tabSelected="1" topLeftCell="E4" zoomScaleNormal="100" workbookViewId="0">
      <selection activeCell="K3" sqref="K3:K9"/>
    </sheetView>
  </sheetViews>
  <sheetFormatPr defaultRowHeight="15" x14ac:dyDescent="0.25"/>
  <cols>
    <col min="1" max="1" width="7.85546875" style="22" customWidth="1"/>
    <col min="2" max="2" width="10.7109375" style="22" customWidth="1"/>
    <col min="3" max="3" width="9.5703125" style="22" customWidth="1"/>
    <col min="4" max="4" width="10.7109375" style="22" customWidth="1"/>
    <col min="5" max="5" width="11.42578125" style="22" customWidth="1"/>
    <col min="6" max="7" width="9.28515625" style="22" customWidth="1"/>
    <col min="8" max="9" width="10.7109375" style="22" customWidth="1"/>
    <col min="10" max="11" width="9.28515625" style="22" customWidth="1"/>
    <col min="12" max="13" width="10.7109375" style="22" customWidth="1"/>
    <col min="14" max="14" width="10.140625" style="22" customWidth="1"/>
    <col min="15" max="15" width="10.7109375" style="22" customWidth="1"/>
    <col min="16" max="16" width="10.28515625" style="22" customWidth="1"/>
    <col min="17" max="17" width="10.7109375" style="22" customWidth="1"/>
    <col min="18" max="19" width="11.42578125" style="22" customWidth="1"/>
    <col min="20" max="21" width="10.7109375" style="22" customWidth="1"/>
    <col min="22" max="22" width="11.85546875" style="22" customWidth="1"/>
    <col min="23" max="23" width="9.28515625" style="22" customWidth="1"/>
    <col min="24" max="24" width="15" style="22" customWidth="1"/>
    <col min="25" max="25" width="11.7109375" style="22" customWidth="1"/>
    <col min="26" max="26" width="12.140625" style="22" customWidth="1"/>
    <col min="27" max="27" width="11.42578125" style="22" customWidth="1"/>
    <col min="28" max="28" width="13.7109375" style="22" customWidth="1"/>
    <col min="29" max="29" width="9.140625" style="22" customWidth="1"/>
    <col min="30" max="16384" width="9.140625" style="22"/>
  </cols>
  <sheetData>
    <row r="1" spans="1:28" x14ac:dyDescent="0.25">
      <c r="A1" s="271" t="s">
        <v>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3"/>
    </row>
    <row r="2" spans="1:28" ht="35.25" customHeight="1" x14ac:dyDescent="0.25">
      <c r="A2" s="274" t="s">
        <v>349</v>
      </c>
      <c r="B2" s="275"/>
      <c r="C2" s="23"/>
      <c r="D2" s="276" t="s">
        <v>1</v>
      </c>
      <c r="E2" s="276"/>
      <c r="F2" s="276"/>
      <c r="G2" s="276"/>
      <c r="H2" s="277"/>
      <c r="I2" s="277"/>
      <c r="J2" s="277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278" t="s">
        <v>2</v>
      </c>
      <c r="W2" s="278"/>
      <c r="X2" s="278"/>
      <c r="Y2" s="278"/>
      <c r="Z2" s="278"/>
      <c r="AA2" s="278"/>
      <c r="AB2" s="279"/>
    </row>
    <row r="3" spans="1:28" ht="15" customHeight="1" x14ac:dyDescent="0.25">
      <c r="A3" s="288" t="s">
        <v>60</v>
      </c>
      <c r="B3" s="291" t="s">
        <v>61</v>
      </c>
      <c r="C3" s="291" t="s">
        <v>62</v>
      </c>
      <c r="D3" s="291" t="s">
        <v>63</v>
      </c>
      <c r="E3" s="291" t="s">
        <v>64</v>
      </c>
      <c r="F3" s="291" t="s">
        <v>65</v>
      </c>
      <c r="G3" s="291" t="s">
        <v>66</v>
      </c>
      <c r="H3" s="291" t="s">
        <v>67</v>
      </c>
      <c r="I3" s="291" t="s">
        <v>68</v>
      </c>
      <c r="J3" s="291" t="s">
        <v>69</v>
      </c>
      <c r="K3" s="291" t="s">
        <v>70</v>
      </c>
      <c r="L3" s="291" t="s">
        <v>71</v>
      </c>
      <c r="M3" s="291" t="s">
        <v>72</v>
      </c>
      <c r="N3" s="291" t="s">
        <v>73</v>
      </c>
      <c r="O3" s="291" t="s">
        <v>74</v>
      </c>
      <c r="P3" s="291" t="s">
        <v>75</v>
      </c>
      <c r="Q3" s="291" t="s">
        <v>76</v>
      </c>
      <c r="R3" s="291" t="s">
        <v>77</v>
      </c>
      <c r="S3" s="291" t="s">
        <v>78</v>
      </c>
      <c r="T3" s="291" t="s">
        <v>79</v>
      </c>
      <c r="U3" s="291" t="s">
        <v>80</v>
      </c>
      <c r="V3" s="280" t="s">
        <v>81</v>
      </c>
      <c r="W3" s="281"/>
      <c r="X3" s="282"/>
      <c r="Y3" s="286" t="s">
        <v>82</v>
      </c>
      <c r="Z3" s="291" t="s">
        <v>83</v>
      </c>
      <c r="AA3" s="294" t="s">
        <v>84</v>
      </c>
      <c r="AB3" s="298" t="s">
        <v>85</v>
      </c>
    </row>
    <row r="4" spans="1:28" x14ac:dyDescent="0.25">
      <c r="A4" s="289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83"/>
      <c r="W4" s="284"/>
      <c r="X4" s="285"/>
      <c r="Y4" s="287"/>
      <c r="Z4" s="292"/>
      <c r="AA4" s="295"/>
      <c r="AB4" s="299"/>
    </row>
    <row r="5" spans="1:28" ht="21.75" customHeight="1" x14ac:dyDescent="0.25">
      <c r="A5" s="289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302" t="s">
        <v>86</v>
      </c>
      <c r="W5" s="302" t="s">
        <v>87</v>
      </c>
      <c r="X5" s="302" t="s">
        <v>88</v>
      </c>
      <c r="Y5" s="287"/>
      <c r="Z5" s="292"/>
      <c r="AA5" s="295"/>
      <c r="AB5" s="299"/>
    </row>
    <row r="6" spans="1:28" x14ac:dyDescent="0.25">
      <c r="A6" s="289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302"/>
      <c r="W6" s="302"/>
      <c r="X6" s="302"/>
      <c r="Y6" s="156" t="s">
        <v>89</v>
      </c>
      <c r="Z6" s="292"/>
      <c r="AA6" s="296"/>
      <c r="AB6" s="300"/>
    </row>
    <row r="7" spans="1:28" x14ac:dyDescent="0.25">
      <c r="A7" s="289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302"/>
      <c r="W7" s="302"/>
      <c r="X7" s="302"/>
      <c r="Y7" s="156" t="s">
        <v>90</v>
      </c>
      <c r="Z7" s="292"/>
      <c r="AA7" s="296"/>
      <c r="AB7" s="300"/>
    </row>
    <row r="8" spans="1:28" x14ac:dyDescent="0.25">
      <c r="A8" s="289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302"/>
      <c r="W8" s="302"/>
      <c r="X8" s="302"/>
      <c r="Y8" s="303" t="s">
        <v>91</v>
      </c>
      <c r="Z8" s="292"/>
      <c r="AA8" s="296"/>
      <c r="AB8" s="300"/>
    </row>
    <row r="9" spans="1:28" x14ac:dyDescent="0.25">
      <c r="A9" s="290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302"/>
      <c r="W9" s="302"/>
      <c r="X9" s="302"/>
      <c r="Y9" s="304"/>
      <c r="Z9" s="293"/>
      <c r="AA9" s="297"/>
      <c r="AB9" s="301"/>
    </row>
    <row r="10" spans="1:28" x14ac:dyDescent="0.25">
      <c r="A10" s="24"/>
      <c r="B10" s="25">
        <v>1</v>
      </c>
      <c r="C10" s="25">
        <f t="shared" ref="C10:AB10" si="0">B10+1</f>
        <v>2</v>
      </c>
      <c r="D10" s="25">
        <f t="shared" si="0"/>
        <v>3</v>
      </c>
      <c r="E10" s="25">
        <f t="shared" si="0"/>
        <v>4</v>
      </c>
      <c r="F10" s="25">
        <f t="shared" si="0"/>
        <v>5</v>
      </c>
      <c r="G10" s="25">
        <f t="shared" si="0"/>
        <v>6</v>
      </c>
      <c r="H10" s="25">
        <f t="shared" si="0"/>
        <v>7</v>
      </c>
      <c r="I10" s="25">
        <f t="shared" si="0"/>
        <v>8</v>
      </c>
      <c r="J10" s="25">
        <f t="shared" si="0"/>
        <v>9</v>
      </c>
      <c r="K10" s="25">
        <f t="shared" si="0"/>
        <v>10</v>
      </c>
      <c r="L10" s="25">
        <f t="shared" si="0"/>
        <v>11</v>
      </c>
      <c r="M10" s="25">
        <f t="shared" si="0"/>
        <v>12</v>
      </c>
      <c r="N10" s="25">
        <f t="shared" si="0"/>
        <v>13</v>
      </c>
      <c r="O10" s="25">
        <f t="shared" si="0"/>
        <v>14</v>
      </c>
      <c r="P10" s="25">
        <f t="shared" si="0"/>
        <v>15</v>
      </c>
      <c r="Q10" s="25">
        <f t="shared" si="0"/>
        <v>16</v>
      </c>
      <c r="R10" s="25">
        <f t="shared" si="0"/>
        <v>17</v>
      </c>
      <c r="S10" s="25">
        <f t="shared" si="0"/>
        <v>18</v>
      </c>
      <c r="T10" s="25">
        <f t="shared" si="0"/>
        <v>19</v>
      </c>
      <c r="U10" s="25">
        <f t="shared" si="0"/>
        <v>20</v>
      </c>
      <c r="V10" s="25">
        <f t="shared" si="0"/>
        <v>21</v>
      </c>
      <c r="W10" s="25">
        <f t="shared" si="0"/>
        <v>22</v>
      </c>
      <c r="X10" s="25">
        <f t="shared" si="0"/>
        <v>23</v>
      </c>
      <c r="Y10" s="25">
        <f t="shared" si="0"/>
        <v>24</v>
      </c>
      <c r="Z10" s="25">
        <f t="shared" si="0"/>
        <v>25</v>
      </c>
      <c r="AA10" s="25">
        <f t="shared" si="0"/>
        <v>26</v>
      </c>
      <c r="AB10" s="25">
        <f t="shared" si="0"/>
        <v>27</v>
      </c>
    </row>
    <row r="11" spans="1:28" ht="15.75" x14ac:dyDescent="0.25">
      <c r="A11" s="26" t="s">
        <v>92</v>
      </c>
      <c r="B11" s="168">
        <v>2.2176</v>
      </c>
      <c r="C11" s="168">
        <v>1.2584</v>
      </c>
      <c r="D11" s="168">
        <v>4.4352</v>
      </c>
      <c r="E11" s="168">
        <v>2.7103999999999999</v>
      </c>
      <c r="F11" s="168">
        <v>1.6488</v>
      </c>
      <c r="G11" s="168">
        <v>1.4543999999999999</v>
      </c>
      <c r="H11" s="168">
        <v>1.7784</v>
      </c>
      <c r="I11" s="168">
        <v>1.4232</v>
      </c>
      <c r="J11" s="169">
        <v>1.456E-3</v>
      </c>
      <c r="K11" s="74">
        <v>0</v>
      </c>
      <c r="L11" s="170">
        <v>8.4611999999999998</v>
      </c>
      <c r="M11" s="73">
        <v>22.063800000000001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73">
        <v>8.5272000000000006</v>
      </c>
      <c r="U11" s="73">
        <v>21.997800000000002</v>
      </c>
      <c r="V11" s="150">
        <f t="shared" ref="V11:V34" si="1">SUM(B11,D11,L11,N11,P11,R11,T11)</f>
        <v>23.641200000000001</v>
      </c>
      <c r="W11" s="21"/>
      <c r="X11" s="21">
        <f t="shared" ref="X11:X34" si="2">SUM(F11,H11,J11)</f>
        <v>3.4286560000000001</v>
      </c>
      <c r="Y11" s="150">
        <f t="shared" ref="Y11:Y34" si="3">SUM(V11:X11)</f>
        <v>27.069856000000001</v>
      </c>
      <c r="Z11" s="150">
        <f t="shared" ref="Z11:Z34" si="4">C11+E11+G11+I11+K11+M11+O11+Q11+S11+U11</f>
        <v>50.908000000000001</v>
      </c>
      <c r="AA11" s="21">
        <f>'табл2 субаб и сторонние'!DP8</f>
        <v>26.305088800000004</v>
      </c>
      <c r="AB11" s="27">
        <f t="shared" ref="AB11:AB34" si="5">Y11-AA11</f>
        <v>0.76476719999999787</v>
      </c>
    </row>
    <row r="12" spans="1:28" ht="15.75" x14ac:dyDescent="0.25">
      <c r="A12" s="28" t="s">
        <v>93</v>
      </c>
      <c r="B12" s="168">
        <v>2.1823999999999999</v>
      </c>
      <c r="C12" s="168">
        <v>1.2496</v>
      </c>
      <c r="D12" s="168">
        <v>4.4615999999999998</v>
      </c>
      <c r="E12" s="168">
        <v>2.7280000000000002</v>
      </c>
      <c r="F12" s="168">
        <v>1.6055999999999999</v>
      </c>
      <c r="G12" s="168">
        <v>1.4232</v>
      </c>
      <c r="H12" s="168">
        <v>1.788</v>
      </c>
      <c r="I12" s="168">
        <v>1.4256</v>
      </c>
      <c r="J12" s="169">
        <v>1.472E-3</v>
      </c>
      <c r="K12" s="74">
        <v>0</v>
      </c>
      <c r="L12" s="170">
        <v>7.1874000000000002</v>
      </c>
      <c r="M12" s="73">
        <v>21.911999999999999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73">
        <v>7.2534000000000001</v>
      </c>
      <c r="U12" s="73">
        <v>21.852599999999999</v>
      </c>
      <c r="V12" s="150">
        <f t="shared" si="1"/>
        <v>21.084800000000001</v>
      </c>
      <c r="W12" s="21"/>
      <c r="X12" s="21">
        <f t="shared" si="2"/>
        <v>3.3950720000000003</v>
      </c>
      <c r="Y12" s="150">
        <f t="shared" si="3"/>
        <v>24.479872</v>
      </c>
      <c r="Z12" s="150">
        <f t="shared" si="4"/>
        <v>50.590999999999994</v>
      </c>
      <c r="AA12" s="21">
        <f>'табл2 субаб и сторонние'!DP9</f>
        <v>23.704030999999993</v>
      </c>
      <c r="AB12" s="27">
        <f t="shared" si="5"/>
        <v>0.77584100000000689</v>
      </c>
    </row>
    <row r="13" spans="1:28" ht="15.75" x14ac:dyDescent="0.25">
      <c r="A13" s="28" t="s">
        <v>94</v>
      </c>
      <c r="B13" s="168">
        <v>2.1648000000000001</v>
      </c>
      <c r="C13" s="168">
        <v>1.2496</v>
      </c>
      <c r="D13" s="168">
        <v>4.444</v>
      </c>
      <c r="E13" s="168">
        <v>2.7456</v>
      </c>
      <c r="F13" s="168">
        <v>1.6272</v>
      </c>
      <c r="G13" s="168">
        <v>1.4208000000000001</v>
      </c>
      <c r="H13" s="168">
        <v>1.7831999999999999</v>
      </c>
      <c r="I13" s="168">
        <v>1.4159999999999999</v>
      </c>
      <c r="J13" s="169">
        <v>1.456E-3</v>
      </c>
      <c r="K13" s="74">
        <v>0</v>
      </c>
      <c r="L13" s="170">
        <v>7.2203999999999997</v>
      </c>
      <c r="M13" s="73">
        <v>21.938400000000001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73">
        <v>7.2864000000000004</v>
      </c>
      <c r="U13" s="73">
        <v>21.872399999999999</v>
      </c>
      <c r="V13" s="150">
        <f t="shared" si="1"/>
        <v>21.115600000000001</v>
      </c>
      <c r="W13" s="21"/>
      <c r="X13" s="21">
        <f t="shared" si="2"/>
        <v>3.4118560000000002</v>
      </c>
      <c r="Y13" s="150">
        <f t="shared" si="3"/>
        <v>24.527456000000001</v>
      </c>
      <c r="Z13" s="150">
        <f t="shared" si="4"/>
        <v>50.642800000000001</v>
      </c>
      <c r="AA13" s="21">
        <f>'табл2 субаб и сторонние'!DP10</f>
        <v>23.732922800000008</v>
      </c>
      <c r="AB13" s="27">
        <f t="shared" si="5"/>
        <v>0.79453319999999295</v>
      </c>
    </row>
    <row r="14" spans="1:28" ht="15.75" x14ac:dyDescent="0.25">
      <c r="A14" s="28" t="s">
        <v>95</v>
      </c>
      <c r="B14" s="168">
        <v>2.1736</v>
      </c>
      <c r="C14" s="168">
        <v>1.2496</v>
      </c>
      <c r="D14" s="168">
        <v>4.5056000000000003</v>
      </c>
      <c r="E14" s="168">
        <v>2.7280000000000002</v>
      </c>
      <c r="F14" s="168">
        <v>1.6439999999999999</v>
      </c>
      <c r="G14" s="168">
        <v>1.4568000000000001</v>
      </c>
      <c r="H14" s="168">
        <v>1.776</v>
      </c>
      <c r="I14" s="168">
        <v>1.4256</v>
      </c>
      <c r="J14" s="169">
        <v>1.472E-3</v>
      </c>
      <c r="K14" s="74">
        <v>0</v>
      </c>
      <c r="L14" s="170">
        <v>6.9893999999999998</v>
      </c>
      <c r="M14" s="73">
        <v>25.673999999999999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73">
        <v>7.1016000000000004</v>
      </c>
      <c r="U14" s="73">
        <v>25.608000000000001</v>
      </c>
      <c r="V14" s="150">
        <f t="shared" si="1"/>
        <v>20.770199999999999</v>
      </c>
      <c r="W14" s="21"/>
      <c r="X14" s="21">
        <f t="shared" si="2"/>
        <v>3.4214720000000001</v>
      </c>
      <c r="Y14" s="150">
        <f t="shared" si="3"/>
        <v>24.191672000000001</v>
      </c>
      <c r="Z14" s="150">
        <f t="shared" si="4"/>
        <v>58.141999999999996</v>
      </c>
      <c r="AA14" s="21">
        <f>'табл2 субаб и сторонние'!DP11</f>
        <v>23.401886999999988</v>
      </c>
      <c r="AB14" s="27">
        <f t="shared" si="5"/>
        <v>0.78978500000001262</v>
      </c>
    </row>
    <row r="15" spans="1:28" ht="15.75" x14ac:dyDescent="0.25">
      <c r="A15" s="28" t="s">
        <v>96</v>
      </c>
      <c r="B15" s="168">
        <v>2.2000000000000002</v>
      </c>
      <c r="C15" s="168">
        <v>1.2407999999999999</v>
      </c>
      <c r="D15" s="168">
        <v>4.2416</v>
      </c>
      <c r="E15" s="168">
        <v>2.6928000000000001</v>
      </c>
      <c r="F15" s="168">
        <v>1.6512</v>
      </c>
      <c r="G15" s="168">
        <v>1.4616</v>
      </c>
      <c r="H15" s="168">
        <v>1.764</v>
      </c>
      <c r="I15" s="168">
        <v>1.4112</v>
      </c>
      <c r="J15" s="169">
        <v>1.456E-3</v>
      </c>
      <c r="K15" s="74">
        <v>0</v>
      </c>
      <c r="L15" s="170">
        <v>7.59</v>
      </c>
      <c r="M15" s="73">
        <v>25.964400000000001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73">
        <v>7.7088000000000001</v>
      </c>
      <c r="U15" s="73">
        <v>25.9116</v>
      </c>
      <c r="V15" s="150">
        <f t="shared" si="1"/>
        <v>21.740400000000001</v>
      </c>
      <c r="W15" s="21"/>
      <c r="X15" s="21">
        <f t="shared" si="2"/>
        <v>3.4166560000000001</v>
      </c>
      <c r="Y15" s="150">
        <f t="shared" si="3"/>
        <v>25.157056000000001</v>
      </c>
      <c r="Z15" s="150">
        <f t="shared" si="4"/>
        <v>58.682400000000001</v>
      </c>
      <c r="AA15" s="21">
        <f>'табл2 субаб и сторонние'!DP12</f>
        <v>24.459516800000003</v>
      </c>
      <c r="AB15" s="27">
        <f t="shared" si="5"/>
        <v>0.69753919999999781</v>
      </c>
    </row>
    <row r="16" spans="1:28" ht="15.75" x14ac:dyDescent="0.25">
      <c r="A16" s="28" t="s">
        <v>97</v>
      </c>
      <c r="B16" s="168">
        <v>2.2263999999999999</v>
      </c>
      <c r="C16" s="168">
        <v>1.2407999999999999</v>
      </c>
      <c r="D16" s="168">
        <v>4.2504</v>
      </c>
      <c r="E16" s="168">
        <v>2.6928000000000001</v>
      </c>
      <c r="F16" s="168">
        <v>1.6608000000000001</v>
      </c>
      <c r="G16" s="168">
        <v>1.4496</v>
      </c>
      <c r="H16" s="168">
        <v>1.776</v>
      </c>
      <c r="I16" s="168">
        <v>1.3992</v>
      </c>
      <c r="J16" s="169">
        <v>1.456E-3</v>
      </c>
      <c r="K16" s="74">
        <v>0</v>
      </c>
      <c r="L16" s="170">
        <v>8.6394000000000002</v>
      </c>
      <c r="M16" s="73">
        <v>26.162400000000002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73">
        <v>8.7251999999999992</v>
      </c>
      <c r="U16" s="73">
        <v>26.07</v>
      </c>
      <c r="V16" s="150">
        <f t="shared" si="1"/>
        <v>23.8414</v>
      </c>
      <c r="W16" s="21"/>
      <c r="X16" s="21">
        <f t="shared" si="2"/>
        <v>3.438256</v>
      </c>
      <c r="Y16" s="150">
        <f t="shared" si="3"/>
        <v>27.279655999999999</v>
      </c>
      <c r="Z16" s="150">
        <f t="shared" si="4"/>
        <v>59.014800000000001</v>
      </c>
      <c r="AA16" s="21">
        <f>'табл2 субаб и сторонние'!DP13</f>
        <v>26.451678800000003</v>
      </c>
      <c r="AB16" s="27">
        <f t="shared" si="5"/>
        <v>0.82797719999999586</v>
      </c>
    </row>
    <row r="17" spans="1:28" ht="15.75" x14ac:dyDescent="0.25">
      <c r="A17" s="28" t="s">
        <v>98</v>
      </c>
      <c r="B17" s="168">
        <v>2.2704</v>
      </c>
      <c r="C17" s="168">
        <v>1.232</v>
      </c>
      <c r="D17" s="168">
        <v>4.18</v>
      </c>
      <c r="E17" s="168">
        <v>2.6312000000000002</v>
      </c>
      <c r="F17" s="168">
        <v>1.7063999999999999</v>
      </c>
      <c r="G17" s="168">
        <v>1.4543999999999999</v>
      </c>
      <c r="H17" s="168">
        <v>1.8552</v>
      </c>
      <c r="I17" s="168">
        <v>1.3704000000000001</v>
      </c>
      <c r="J17" s="169">
        <v>1.456E-3</v>
      </c>
      <c r="K17" s="74">
        <v>0</v>
      </c>
      <c r="L17" s="170">
        <v>10.4544</v>
      </c>
      <c r="M17" s="73">
        <v>26.208600000000001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73">
        <v>10.5336</v>
      </c>
      <c r="U17" s="73">
        <v>26.142600000000002</v>
      </c>
      <c r="V17" s="150">
        <f t="shared" si="1"/>
        <v>27.438400000000001</v>
      </c>
      <c r="W17" s="21"/>
      <c r="X17" s="21">
        <f t="shared" si="2"/>
        <v>3.563056</v>
      </c>
      <c r="Y17" s="150">
        <f t="shared" si="3"/>
        <v>31.001456000000001</v>
      </c>
      <c r="Z17" s="150">
        <f t="shared" si="4"/>
        <v>59.039200000000001</v>
      </c>
      <c r="AA17" s="21">
        <f>'табл2 субаб и сторонние'!DP14</f>
        <v>30.064792999999991</v>
      </c>
      <c r="AB17" s="27">
        <f t="shared" si="5"/>
        <v>0.93666300000001002</v>
      </c>
    </row>
    <row r="18" spans="1:28" ht="15.75" x14ac:dyDescent="0.25">
      <c r="A18" s="28" t="s">
        <v>99</v>
      </c>
      <c r="B18" s="168">
        <v>2.2879999999999998</v>
      </c>
      <c r="C18" s="168">
        <v>1.1792</v>
      </c>
      <c r="D18" s="168">
        <v>4.2240000000000002</v>
      </c>
      <c r="E18" s="168">
        <v>2.6135999999999999</v>
      </c>
      <c r="F18" s="168">
        <v>1.9536</v>
      </c>
      <c r="G18" s="168">
        <v>1.4423999999999999</v>
      </c>
      <c r="H18" s="168">
        <v>1.98</v>
      </c>
      <c r="I18" s="168">
        <v>1.3704000000000001</v>
      </c>
      <c r="J18" s="169">
        <v>1.4400000000000001E-3</v>
      </c>
      <c r="K18" s="74">
        <v>0</v>
      </c>
      <c r="L18" s="170">
        <v>12.077999999999999</v>
      </c>
      <c r="M18" s="73">
        <v>21.674399999999999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73">
        <v>12.097799999999999</v>
      </c>
      <c r="U18" s="73">
        <v>21.634799999999998</v>
      </c>
      <c r="V18" s="150">
        <f t="shared" si="1"/>
        <v>30.687799999999999</v>
      </c>
      <c r="W18" s="21"/>
      <c r="X18" s="21">
        <f t="shared" si="2"/>
        <v>3.9350400000000003</v>
      </c>
      <c r="Y18" s="150">
        <f t="shared" si="3"/>
        <v>34.622839999999997</v>
      </c>
      <c r="Z18" s="150">
        <f t="shared" si="4"/>
        <v>49.9148</v>
      </c>
      <c r="AA18" s="21">
        <f>'табл2 субаб и сторонние'!DP15</f>
        <v>33.642840800000002</v>
      </c>
      <c r="AB18" s="27">
        <f t="shared" si="5"/>
        <v>0.97999919999999463</v>
      </c>
    </row>
    <row r="19" spans="1:28" ht="15.75" x14ac:dyDescent="0.25">
      <c r="A19" s="28" t="s">
        <v>100</v>
      </c>
      <c r="B19" s="168">
        <v>2.42</v>
      </c>
      <c r="C19" s="168">
        <v>1.1879999999999999</v>
      </c>
      <c r="D19" s="168">
        <v>4.3296000000000001</v>
      </c>
      <c r="E19" s="168">
        <v>2.7103999999999999</v>
      </c>
      <c r="F19" s="168">
        <v>2.3328000000000002</v>
      </c>
      <c r="G19" s="168">
        <v>1.5311999999999999</v>
      </c>
      <c r="H19" s="168">
        <v>2.2151999999999998</v>
      </c>
      <c r="I19" s="168">
        <v>1.5</v>
      </c>
      <c r="J19" s="169">
        <v>1.408E-3</v>
      </c>
      <c r="K19" s="74">
        <v>0</v>
      </c>
      <c r="L19" s="170">
        <v>12.5466</v>
      </c>
      <c r="M19" s="73">
        <v>19.014600000000002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73">
        <v>12.5466</v>
      </c>
      <c r="U19" s="73">
        <v>18.988199999999999</v>
      </c>
      <c r="V19" s="150">
        <f t="shared" si="1"/>
        <v>31.842799999999997</v>
      </c>
      <c r="W19" s="21"/>
      <c r="X19" s="21">
        <f t="shared" si="2"/>
        <v>4.5494079999999997</v>
      </c>
      <c r="Y19" s="150">
        <f t="shared" si="3"/>
        <v>36.392207999999997</v>
      </c>
      <c r="Z19" s="150">
        <f t="shared" si="4"/>
        <v>44.932400000000001</v>
      </c>
      <c r="AA19" s="21">
        <f>'табл2 субаб и сторонние'!DP16</f>
        <v>35.547878800000007</v>
      </c>
      <c r="AB19" s="27">
        <f t="shared" si="5"/>
        <v>0.84432919999999001</v>
      </c>
    </row>
    <row r="20" spans="1:28" ht="15.75" x14ac:dyDescent="0.25">
      <c r="A20" s="28" t="s">
        <v>101</v>
      </c>
      <c r="B20" s="168">
        <v>2.4992000000000001</v>
      </c>
      <c r="C20" s="168">
        <v>1.2232000000000001</v>
      </c>
      <c r="D20" s="168">
        <v>4.4527999999999999</v>
      </c>
      <c r="E20" s="168">
        <v>2.86</v>
      </c>
      <c r="F20" s="168">
        <v>2.2991999999999999</v>
      </c>
      <c r="G20" s="168">
        <v>1.5311999999999999</v>
      </c>
      <c r="H20" s="168">
        <v>2.3567999999999998</v>
      </c>
      <c r="I20" s="168">
        <v>1.5791999999999999</v>
      </c>
      <c r="J20" s="169">
        <v>1.392E-3</v>
      </c>
      <c r="K20" s="74">
        <v>0</v>
      </c>
      <c r="L20" s="170">
        <v>12.8436</v>
      </c>
      <c r="M20" s="73">
        <v>18.836400000000001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73">
        <v>12.87</v>
      </c>
      <c r="U20" s="73">
        <v>18.790199999999999</v>
      </c>
      <c r="V20" s="150">
        <f t="shared" si="1"/>
        <v>32.665599999999998</v>
      </c>
      <c r="W20" s="21"/>
      <c r="X20" s="21">
        <f t="shared" si="2"/>
        <v>4.6573919999999998</v>
      </c>
      <c r="Y20" s="150">
        <f t="shared" si="3"/>
        <v>37.322991999999999</v>
      </c>
      <c r="Z20" s="150">
        <f t="shared" si="4"/>
        <v>44.8202</v>
      </c>
      <c r="AA20" s="21">
        <f>'табл2 субаб и сторонние'!DP17</f>
        <v>36.335568799999997</v>
      </c>
      <c r="AB20" s="27">
        <f t="shared" si="5"/>
        <v>0.98742320000000205</v>
      </c>
    </row>
    <row r="21" spans="1:28" ht="15.75" x14ac:dyDescent="0.25">
      <c r="A21" s="28" t="s">
        <v>102</v>
      </c>
      <c r="B21" s="168">
        <v>2.4287999999999998</v>
      </c>
      <c r="C21" s="168">
        <v>1.1879999999999999</v>
      </c>
      <c r="D21" s="168">
        <v>4.5056000000000003</v>
      </c>
      <c r="E21" s="168">
        <v>2.8687999999999998</v>
      </c>
      <c r="F21" s="168">
        <v>2.2824</v>
      </c>
      <c r="G21" s="168">
        <v>1.5311999999999999</v>
      </c>
      <c r="H21" s="168">
        <v>2.4336000000000002</v>
      </c>
      <c r="I21" s="168">
        <v>1.5960000000000001</v>
      </c>
      <c r="J21" s="169">
        <v>1.408E-3</v>
      </c>
      <c r="K21" s="74">
        <v>0</v>
      </c>
      <c r="L21" s="170">
        <v>12.5268</v>
      </c>
      <c r="M21" s="73">
        <v>18.7044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73">
        <v>12.5664</v>
      </c>
      <c r="U21" s="73">
        <v>18.6648</v>
      </c>
      <c r="V21" s="150">
        <f t="shared" si="1"/>
        <v>32.0276</v>
      </c>
      <c r="W21" s="21"/>
      <c r="X21" s="21">
        <f t="shared" si="2"/>
        <v>4.7174079999999998</v>
      </c>
      <c r="Y21" s="150">
        <f t="shared" si="3"/>
        <v>36.745007999999999</v>
      </c>
      <c r="Z21" s="150">
        <f t="shared" si="4"/>
        <v>44.553200000000004</v>
      </c>
      <c r="AA21" s="21">
        <f>'табл2 субаб и сторонние'!DP18</f>
        <v>35.879328800000003</v>
      </c>
      <c r="AB21" s="27">
        <f t="shared" si="5"/>
        <v>0.86567919999999532</v>
      </c>
    </row>
    <row r="22" spans="1:28" ht="15.75" x14ac:dyDescent="0.25">
      <c r="A22" s="28" t="s">
        <v>103</v>
      </c>
      <c r="B22" s="168">
        <v>2.42</v>
      </c>
      <c r="C22" s="168">
        <v>1.2056</v>
      </c>
      <c r="D22" s="168">
        <v>4.3559999999999999</v>
      </c>
      <c r="E22" s="168">
        <v>2.7984</v>
      </c>
      <c r="F22" s="168">
        <v>2.3208000000000002</v>
      </c>
      <c r="G22" s="168">
        <v>1.6032</v>
      </c>
      <c r="H22" s="168">
        <v>2.4072</v>
      </c>
      <c r="I22" s="168">
        <v>1.5840000000000001</v>
      </c>
      <c r="J22" s="169">
        <v>1.392E-3</v>
      </c>
      <c r="K22" s="74">
        <v>0</v>
      </c>
      <c r="L22" s="170">
        <v>12.949199999999999</v>
      </c>
      <c r="M22" s="73">
        <v>18.466799999999999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73">
        <v>12.962400000000001</v>
      </c>
      <c r="U22" s="73">
        <v>18.4008</v>
      </c>
      <c r="V22" s="150">
        <f t="shared" si="1"/>
        <v>32.687600000000003</v>
      </c>
      <c r="W22" s="21"/>
      <c r="X22" s="21">
        <f t="shared" si="2"/>
        <v>4.7293919999999998</v>
      </c>
      <c r="Y22" s="150">
        <f t="shared" si="3"/>
        <v>37.416992</v>
      </c>
      <c r="Z22" s="150">
        <f t="shared" si="4"/>
        <v>44.058800000000005</v>
      </c>
      <c r="AA22" s="21">
        <f>'табл2 субаб и сторонние'!DP19</f>
        <v>36.716105000000006</v>
      </c>
      <c r="AB22" s="27">
        <f t="shared" si="5"/>
        <v>0.70088699999999449</v>
      </c>
    </row>
    <row r="23" spans="1:28" ht="15.75" x14ac:dyDescent="0.25">
      <c r="A23" s="28" t="s">
        <v>104</v>
      </c>
      <c r="B23" s="168">
        <v>2.4727999999999999</v>
      </c>
      <c r="C23" s="168">
        <v>1.232</v>
      </c>
      <c r="D23" s="168">
        <v>4.2328000000000001</v>
      </c>
      <c r="E23" s="168">
        <v>2.6663999999999999</v>
      </c>
      <c r="F23" s="168">
        <v>2.3136000000000001</v>
      </c>
      <c r="G23" s="168">
        <v>1.5911999999999999</v>
      </c>
      <c r="H23" s="168">
        <v>2.0952000000000002</v>
      </c>
      <c r="I23" s="168">
        <v>1.5192000000000001</v>
      </c>
      <c r="J23" s="169">
        <v>1.392E-3</v>
      </c>
      <c r="K23" s="74">
        <v>0</v>
      </c>
      <c r="L23" s="170">
        <v>14.0976</v>
      </c>
      <c r="M23" s="73">
        <v>19.153199999999998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73">
        <v>14.143800000000001</v>
      </c>
      <c r="U23" s="73">
        <v>19.093800000000002</v>
      </c>
      <c r="V23" s="150">
        <f t="shared" si="1"/>
        <v>34.947000000000003</v>
      </c>
      <c r="W23" s="21"/>
      <c r="X23" s="21">
        <f t="shared" si="2"/>
        <v>4.4101920000000003</v>
      </c>
      <c r="Y23" s="150">
        <f t="shared" si="3"/>
        <v>39.357192000000005</v>
      </c>
      <c r="Z23" s="150">
        <f t="shared" si="4"/>
        <v>45.255800000000001</v>
      </c>
      <c r="AA23" s="21">
        <f>'табл2 субаб и сторонние'!DP20</f>
        <v>38.741338800000008</v>
      </c>
      <c r="AB23" s="27">
        <f t="shared" si="5"/>
        <v>0.61585319999999655</v>
      </c>
    </row>
    <row r="24" spans="1:28" ht="15.75" x14ac:dyDescent="0.25">
      <c r="A24" s="29" t="s">
        <v>105</v>
      </c>
      <c r="B24" s="168">
        <v>2.4464000000000001</v>
      </c>
      <c r="C24" s="168">
        <v>1.232</v>
      </c>
      <c r="D24" s="168">
        <v>4.3208000000000002</v>
      </c>
      <c r="E24" s="168">
        <v>2.7544</v>
      </c>
      <c r="F24" s="168">
        <v>2.4287999999999998</v>
      </c>
      <c r="G24" s="168">
        <v>1.62</v>
      </c>
      <c r="H24" s="168">
        <v>2.2728000000000002</v>
      </c>
      <c r="I24" s="168">
        <v>1.6008</v>
      </c>
      <c r="J24" s="169">
        <v>1.392E-3</v>
      </c>
      <c r="K24" s="74">
        <v>0</v>
      </c>
      <c r="L24" s="170">
        <v>14.262600000000001</v>
      </c>
      <c r="M24" s="73">
        <v>18.895800000000001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73">
        <v>14.3154</v>
      </c>
      <c r="U24" s="73">
        <v>18.8232</v>
      </c>
      <c r="V24" s="150">
        <f t="shared" si="1"/>
        <v>35.345200000000006</v>
      </c>
      <c r="W24" s="21"/>
      <c r="X24" s="21">
        <f t="shared" si="2"/>
        <v>4.7029920000000001</v>
      </c>
      <c r="Y24" s="150">
        <f t="shared" si="3"/>
        <v>40.048192000000007</v>
      </c>
      <c r="Z24" s="150">
        <f t="shared" si="4"/>
        <v>44.926200000000001</v>
      </c>
      <c r="AA24" s="21">
        <f>'табл2 субаб и сторонние'!DP21</f>
        <v>39.454974800000009</v>
      </c>
      <c r="AB24" s="27">
        <f t="shared" si="5"/>
        <v>0.593217199999998</v>
      </c>
    </row>
    <row r="25" spans="1:28" ht="15.75" x14ac:dyDescent="0.25">
      <c r="A25" s="29" t="s">
        <v>106</v>
      </c>
      <c r="B25" s="168">
        <v>2.4287999999999998</v>
      </c>
      <c r="C25" s="168">
        <v>1.1968000000000001</v>
      </c>
      <c r="D25" s="168">
        <v>4.3384</v>
      </c>
      <c r="E25" s="168">
        <v>2.7808000000000002</v>
      </c>
      <c r="F25" s="168">
        <v>2.3832</v>
      </c>
      <c r="G25" s="168">
        <v>1.6319999999999999</v>
      </c>
      <c r="H25" s="168">
        <v>2.3664000000000001</v>
      </c>
      <c r="I25" s="168">
        <v>1.5888</v>
      </c>
      <c r="J25" s="169">
        <v>1.392E-3</v>
      </c>
      <c r="K25" s="74">
        <v>0</v>
      </c>
      <c r="L25" s="170">
        <v>13.167</v>
      </c>
      <c r="M25" s="73">
        <v>18.611999999999998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73">
        <v>13.1934</v>
      </c>
      <c r="U25" s="73">
        <v>18.559200000000001</v>
      </c>
      <c r="V25" s="150">
        <f t="shared" si="1"/>
        <v>33.127600000000001</v>
      </c>
      <c r="W25" s="21"/>
      <c r="X25" s="21">
        <f t="shared" si="2"/>
        <v>4.7509920000000001</v>
      </c>
      <c r="Y25" s="150">
        <f t="shared" si="3"/>
        <v>37.878591999999998</v>
      </c>
      <c r="Z25" s="150">
        <f t="shared" si="4"/>
        <v>44.369599999999998</v>
      </c>
      <c r="AA25" s="21">
        <f>'табл2 субаб и сторонние'!DP22</f>
        <v>37.248458800000009</v>
      </c>
      <c r="AB25" s="27">
        <f t="shared" si="5"/>
        <v>0.63013319999998885</v>
      </c>
    </row>
    <row r="26" spans="1:28" ht="15.75" x14ac:dyDescent="0.25">
      <c r="A26" s="29" t="s">
        <v>107</v>
      </c>
      <c r="B26" s="168">
        <v>2.4024000000000001</v>
      </c>
      <c r="C26" s="168">
        <v>1.2056</v>
      </c>
      <c r="D26" s="168">
        <v>4.3823999999999996</v>
      </c>
      <c r="E26" s="168">
        <v>2.8071999999999999</v>
      </c>
      <c r="F26" s="168">
        <v>2.2919999999999998</v>
      </c>
      <c r="G26" s="168">
        <v>1.6080000000000001</v>
      </c>
      <c r="H26" s="168">
        <v>2.2968000000000002</v>
      </c>
      <c r="I26" s="168">
        <v>1.5791999999999999</v>
      </c>
      <c r="J26" s="169">
        <v>1.408E-3</v>
      </c>
      <c r="K26" s="74">
        <v>0</v>
      </c>
      <c r="L26" s="170">
        <v>11.913</v>
      </c>
      <c r="M26" s="73">
        <v>17.536200000000001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73">
        <v>11.919600000000001</v>
      </c>
      <c r="U26" s="73">
        <v>17.496600000000001</v>
      </c>
      <c r="V26" s="150">
        <f t="shared" si="1"/>
        <v>30.617400000000004</v>
      </c>
      <c r="W26" s="21"/>
      <c r="X26" s="21">
        <f t="shared" si="2"/>
        <v>4.5902079999999996</v>
      </c>
      <c r="Y26" s="150">
        <f t="shared" si="3"/>
        <v>35.207608</v>
      </c>
      <c r="Z26" s="150">
        <f t="shared" si="4"/>
        <v>42.232800000000005</v>
      </c>
      <c r="AA26" s="21">
        <f>'табл2 субаб и сторонние'!DP23</f>
        <v>34.705784800000004</v>
      </c>
      <c r="AB26" s="27">
        <f t="shared" si="5"/>
        <v>0.50182319999999692</v>
      </c>
    </row>
    <row r="27" spans="1:28" ht="15.75" x14ac:dyDescent="0.25">
      <c r="A27" s="29" t="s">
        <v>108</v>
      </c>
      <c r="B27" s="168">
        <v>2.3408000000000002</v>
      </c>
      <c r="C27" s="168">
        <v>1.1968000000000001</v>
      </c>
      <c r="D27" s="168">
        <v>4.4176000000000002</v>
      </c>
      <c r="E27" s="168">
        <v>2.7984</v>
      </c>
      <c r="F27" s="168">
        <v>2.1335999999999999</v>
      </c>
      <c r="G27" s="168">
        <v>1.5384</v>
      </c>
      <c r="H27" s="168">
        <v>1.9967999999999999</v>
      </c>
      <c r="I27" s="168">
        <v>1.4807999999999999</v>
      </c>
      <c r="J27" s="169">
        <v>1.4239999999999999E-3</v>
      </c>
      <c r="K27" s="74">
        <v>0</v>
      </c>
      <c r="L27" s="170">
        <v>11.319000000000001</v>
      </c>
      <c r="M27" s="73">
        <v>17.6418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73">
        <v>11.286</v>
      </c>
      <c r="U27" s="73">
        <v>17.608799999999999</v>
      </c>
      <c r="V27" s="150">
        <f t="shared" si="1"/>
        <v>29.363399999999999</v>
      </c>
      <c r="W27" s="21"/>
      <c r="X27" s="21">
        <f t="shared" si="2"/>
        <v>4.1318239999999999</v>
      </c>
      <c r="Y27" s="150">
        <f t="shared" si="3"/>
        <v>33.495224</v>
      </c>
      <c r="Z27" s="150">
        <f t="shared" si="4"/>
        <v>42.265000000000001</v>
      </c>
      <c r="AA27" s="21">
        <f>'табл2 субаб и сторонние'!DP24</f>
        <v>33.050464999999996</v>
      </c>
      <c r="AB27" s="27">
        <f t="shared" si="5"/>
        <v>0.44475900000000479</v>
      </c>
    </row>
    <row r="28" spans="1:28" ht="15.75" x14ac:dyDescent="0.25">
      <c r="A28" s="29" t="s">
        <v>109</v>
      </c>
      <c r="B28" s="168">
        <v>2.3672</v>
      </c>
      <c r="C28" s="168">
        <v>1.1879999999999999</v>
      </c>
      <c r="D28" s="168">
        <v>4.3208000000000002</v>
      </c>
      <c r="E28" s="168">
        <v>2.7191999999999998</v>
      </c>
      <c r="F28" s="168">
        <v>1.992</v>
      </c>
      <c r="G28" s="168">
        <v>1.4927999999999999</v>
      </c>
      <c r="H28" s="168">
        <v>2.2103999999999999</v>
      </c>
      <c r="I28" s="168">
        <v>1.4496</v>
      </c>
      <c r="J28" s="169">
        <v>1.4400000000000001E-3</v>
      </c>
      <c r="K28" s="74">
        <v>0</v>
      </c>
      <c r="L28" s="170">
        <v>11.583</v>
      </c>
      <c r="M28" s="73">
        <v>17.212800000000001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73">
        <v>11.516999999999999</v>
      </c>
      <c r="U28" s="73">
        <v>17.193000000000001</v>
      </c>
      <c r="V28" s="150">
        <f t="shared" si="1"/>
        <v>29.788</v>
      </c>
      <c r="W28" s="21"/>
      <c r="X28" s="21">
        <f t="shared" si="2"/>
        <v>4.2038399999999996</v>
      </c>
      <c r="Y28" s="150">
        <f t="shared" si="3"/>
        <v>33.991839999999996</v>
      </c>
      <c r="Z28" s="150">
        <f t="shared" si="4"/>
        <v>41.255400000000002</v>
      </c>
      <c r="AA28" s="21">
        <f>'табл2 субаб и сторонние'!DP25</f>
        <v>33.677064800000004</v>
      </c>
      <c r="AB28" s="27">
        <f t="shared" si="5"/>
        <v>0.31477519999999259</v>
      </c>
    </row>
    <row r="29" spans="1:28" ht="15.75" x14ac:dyDescent="0.25">
      <c r="A29" s="29" t="s">
        <v>110</v>
      </c>
      <c r="B29" s="168">
        <v>2.4552</v>
      </c>
      <c r="C29" s="168">
        <v>1.2584</v>
      </c>
      <c r="D29" s="168">
        <v>4.3120000000000003</v>
      </c>
      <c r="E29" s="168">
        <v>2.8071999999999999</v>
      </c>
      <c r="F29" s="168">
        <v>2.0184000000000002</v>
      </c>
      <c r="G29" s="168">
        <v>1.536</v>
      </c>
      <c r="H29" s="168">
        <v>2.1840000000000002</v>
      </c>
      <c r="I29" s="168">
        <v>1.4832000000000001</v>
      </c>
      <c r="J29" s="169">
        <v>1.4400000000000001E-3</v>
      </c>
      <c r="K29" s="74">
        <v>0</v>
      </c>
      <c r="L29" s="170">
        <v>11.2728</v>
      </c>
      <c r="M29" s="73">
        <v>17.932200000000002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73">
        <v>11.2134</v>
      </c>
      <c r="U29" s="73">
        <v>17.866199999999999</v>
      </c>
      <c r="V29" s="150">
        <f t="shared" si="1"/>
        <v>29.253399999999999</v>
      </c>
      <c r="W29" s="21"/>
      <c r="X29" s="21">
        <f t="shared" si="2"/>
        <v>4.2038400000000005</v>
      </c>
      <c r="Y29" s="150">
        <f t="shared" si="3"/>
        <v>33.457239999999999</v>
      </c>
      <c r="Z29" s="150">
        <f t="shared" si="4"/>
        <v>42.883200000000002</v>
      </c>
      <c r="AA29" s="21">
        <f>'табл2 субаб и сторонние'!DP26</f>
        <v>32.889804800000007</v>
      </c>
      <c r="AB29" s="27">
        <f t="shared" si="5"/>
        <v>0.56743519999999137</v>
      </c>
    </row>
    <row r="30" spans="1:28" ht="15.75" x14ac:dyDescent="0.25">
      <c r="A30" s="29" t="s">
        <v>111</v>
      </c>
      <c r="B30" s="168">
        <v>2.3408000000000002</v>
      </c>
      <c r="C30" s="168">
        <v>1.2143999999999999</v>
      </c>
      <c r="D30" s="168">
        <v>4.2240000000000002</v>
      </c>
      <c r="E30" s="168">
        <v>2.7719999999999998</v>
      </c>
      <c r="F30" s="168">
        <v>1.9992000000000001</v>
      </c>
      <c r="G30" s="168">
        <v>1.5576000000000001</v>
      </c>
      <c r="H30" s="168">
        <v>2.0928</v>
      </c>
      <c r="I30" s="168">
        <v>1.488</v>
      </c>
      <c r="J30" s="169">
        <v>1.456E-3</v>
      </c>
      <c r="K30" s="74">
        <v>0</v>
      </c>
      <c r="L30" s="170">
        <v>11.087999999999999</v>
      </c>
      <c r="M30" s="73">
        <v>19.159800000000001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73">
        <v>11.055</v>
      </c>
      <c r="U30" s="73">
        <v>19.113600000000002</v>
      </c>
      <c r="V30" s="150">
        <f t="shared" si="1"/>
        <v>28.707799999999999</v>
      </c>
      <c r="W30" s="21"/>
      <c r="X30" s="21">
        <f t="shared" si="2"/>
        <v>4.0934560000000006</v>
      </c>
      <c r="Y30" s="150">
        <f t="shared" si="3"/>
        <v>32.801256000000002</v>
      </c>
      <c r="Z30" s="150">
        <f t="shared" si="4"/>
        <v>45.305400000000006</v>
      </c>
      <c r="AA30" s="21">
        <f>'табл2 субаб и сторонние'!DP27</f>
        <v>32.33101099999999</v>
      </c>
      <c r="AB30" s="27">
        <f t="shared" si="5"/>
        <v>0.47024500000001268</v>
      </c>
    </row>
    <row r="31" spans="1:28" ht="15.75" x14ac:dyDescent="0.25">
      <c r="A31" s="29" t="s">
        <v>112</v>
      </c>
      <c r="B31" s="168">
        <v>2.3056000000000001</v>
      </c>
      <c r="C31" s="168">
        <v>1.2143999999999999</v>
      </c>
      <c r="D31" s="168">
        <v>4.2152000000000003</v>
      </c>
      <c r="E31" s="168">
        <v>2.6663999999999999</v>
      </c>
      <c r="F31" s="168">
        <v>2.0375999999999999</v>
      </c>
      <c r="G31" s="168">
        <v>1.5648</v>
      </c>
      <c r="H31" s="168">
        <v>1.9632000000000001</v>
      </c>
      <c r="I31" s="168">
        <v>1.488</v>
      </c>
      <c r="J31" s="169">
        <v>1.4400000000000001E-3</v>
      </c>
      <c r="K31" s="74">
        <v>0</v>
      </c>
      <c r="L31" s="170">
        <v>10.645799999999999</v>
      </c>
      <c r="M31" s="73">
        <v>19.074000000000002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73">
        <v>10.599600000000001</v>
      </c>
      <c r="U31" s="73">
        <v>19.0014</v>
      </c>
      <c r="V31" s="150">
        <f t="shared" si="1"/>
        <v>27.766199999999998</v>
      </c>
      <c r="W31" s="21"/>
      <c r="X31" s="21">
        <f t="shared" si="2"/>
        <v>4.0022399999999996</v>
      </c>
      <c r="Y31" s="150">
        <f t="shared" si="3"/>
        <v>31.768439999999998</v>
      </c>
      <c r="Z31" s="150">
        <f t="shared" si="4"/>
        <v>45.009</v>
      </c>
      <c r="AA31" s="21">
        <f>'табл2 субаб и сторонние'!DP28</f>
        <v>31.068652800000002</v>
      </c>
      <c r="AB31" s="27">
        <f t="shared" si="5"/>
        <v>0.69978719999999583</v>
      </c>
    </row>
    <row r="32" spans="1:28" ht="15.75" x14ac:dyDescent="0.25">
      <c r="A32" s="29" t="s">
        <v>113</v>
      </c>
      <c r="B32" s="168">
        <v>2.3408000000000002</v>
      </c>
      <c r="C32" s="168">
        <v>1.2143999999999999</v>
      </c>
      <c r="D32" s="168">
        <v>4.1536</v>
      </c>
      <c r="E32" s="168">
        <v>2.6840000000000002</v>
      </c>
      <c r="F32" s="168">
        <v>2.016</v>
      </c>
      <c r="G32" s="168">
        <v>1.5384</v>
      </c>
      <c r="H32" s="168">
        <v>2.0015999999999998</v>
      </c>
      <c r="I32" s="168">
        <v>1.4807999999999999</v>
      </c>
      <c r="J32" s="169">
        <v>1.4400000000000001E-3</v>
      </c>
      <c r="K32" s="74">
        <v>0</v>
      </c>
      <c r="L32" s="170">
        <v>9.8339999999999996</v>
      </c>
      <c r="M32" s="73">
        <v>19.271999999999998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73">
        <v>9.7943999999999996</v>
      </c>
      <c r="U32" s="73">
        <v>19.206</v>
      </c>
      <c r="V32" s="150">
        <f t="shared" si="1"/>
        <v>26.122800000000002</v>
      </c>
      <c r="W32" s="21"/>
      <c r="X32" s="21">
        <f t="shared" si="2"/>
        <v>4.0190399999999995</v>
      </c>
      <c r="Y32" s="150">
        <f t="shared" si="3"/>
        <v>30.141840000000002</v>
      </c>
      <c r="Z32" s="150">
        <f t="shared" si="4"/>
        <v>45.395600000000002</v>
      </c>
      <c r="AA32" s="21">
        <f>'табл2 субаб и сторонние'!DP29</f>
        <v>29.380090800000005</v>
      </c>
      <c r="AB32" s="27">
        <f t="shared" si="5"/>
        <v>0.76174919999999702</v>
      </c>
    </row>
    <row r="33" spans="1:28" ht="15.75" x14ac:dyDescent="0.25">
      <c r="A33" s="29" t="s">
        <v>114</v>
      </c>
      <c r="B33" s="168">
        <v>2.3231999999999999</v>
      </c>
      <c r="C33" s="168">
        <v>1.232</v>
      </c>
      <c r="D33" s="168">
        <v>4.1360000000000001</v>
      </c>
      <c r="E33" s="168">
        <v>2.6840000000000002</v>
      </c>
      <c r="F33" s="168">
        <v>1.9728000000000001</v>
      </c>
      <c r="G33" s="168">
        <v>1.5696000000000001</v>
      </c>
      <c r="H33" s="168">
        <v>1.9967999999999999</v>
      </c>
      <c r="I33" s="168">
        <v>1.464</v>
      </c>
      <c r="J33" s="169">
        <v>1.456E-3</v>
      </c>
      <c r="K33" s="74">
        <v>0</v>
      </c>
      <c r="L33" s="170">
        <v>10.1706</v>
      </c>
      <c r="M33" s="73">
        <v>22.1892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73">
        <v>10.1838</v>
      </c>
      <c r="U33" s="73">
        <v>22.11</v>
      </c>
      <c r="V33" s="150">
        <f t="shared" si="1"/>
        <v>26.813600000000001</v>
      </c>
      <c r="W33" s="21"/>
      <c r="X33" s="21">
        <f t="shared" si="2"/>
        <v>3.9710559999999999</v>
      </c>
      <c r="Y33" s="150">
        <f t="shared" si="3"/>
        <v>30.784656000000002</v>
      </c>
      <c r="Z33" s="150">
        <f t="shared" si="4"/>
        <v>51.248800000000003</v>
      </c>
      <c r="AA33" s="21">
        <f>'табл2 субаб и сторонние'!DP30</f>
        <v>30.129863</v>
      </c>
      <c r="AB33" s="27">
        <f t="shared" si="5"/>
        <v>0.65479300000000151</v>
      </c>
    </row>
    <row r="34" spans="1:28" ht="15.75" x14ac:dyDescent="0.25">
      <c r="A34" s="29" t="s">
        <v>115</v>
      </c>
      <c r="B34" s="168">
        <v>2.2351999999999999</v>
      </c>
      <c r="C34" s="168">
        <v>1.232</v>
      </c>
      <c r="D34" s="168">
        <v>4.1976000000000004</v>
      </c>
      <c r="E34" s="168">
        <v>2.7016</v>
      </c>
      <c r="F34" s="168">
        <v>1.9656</v>
      </c>
      <c r="G34" s="168">
        <v>1.5791999999999999</v>
      </c>
      <c r="H34" s="168">
        <v>1.8191999999999999</v>
      </c>
      <c r="I34" s="168">
        <v>1.4472</v>
      </c>
      <c r="J34" s="169">
        <v>1.472E-3</v>
      </c>
      <c r="K34" s="74">
        <v>0</v>
      </c>
      <c r="L34" s="170">
        <v>9.8867999999999991</v>
      </c>
      <c r="M34" s="73">
        <v>21.9846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73">
        <v>9.9329999999999998</v>
      </c>
      <c r="U34" s="73">
        <v>21.892199999999999</v>
      </c>
      <c r="V34" s="150">
        <f t="shared" si="1"/>
        <v>26.252600000000001</v>
      </c>
      <c r="W34" s="21"/>
      <c r="X34" s="21">
        <f t="shared" si="2"/>
        <v>3.7862719999999999</v>
      </c>
      <c r="Y34" s="150">
        <f t="shared" si="3"/>
        <v>30.038872000000001</v>
      </c>
      <c r="Z34" s="150">
        <f t="shared" si="4"/>
        <v>50.836799999999997</v>
      </c>
      <c r="AA34" s="21">
        <f>'табл2 субаб и сторонние'!DP31</f>
        <v>29.3653488</v>
      </c>
      <c r="AB34" s="27">
        <f t="shared" si="5"/>
        <v>0.67352320000000176</v>
      </c>
    </row>
    <row r="35" spans="1:28" x14ac:dyDescent="0.25">
      <c r="A35" s="30" t="s">
        <v>116</v>
      </c>
      <c r="B35" s="31">
        <f t="shared" ref="B35:AB35" si="6">SUM(B11:B34)</f>
        <v>55.950399999999995</v>
      </c>
      <c r="C35" s="31">
        <f t="shared" si="6"/>
        <v>29.3216</v>
      </c>
      <c r="D35" s="31">
        <f t="shared" si="6"/>
        <v>103.63760000000001</v>
      </c>
      <c r="E35" s="31">
        <f t="shared" si="6"/>
        <v>65.621600000000001</v>
      </c>
      <c r="F35" s="31">
        <f t="shared" si="6"/>
        <v>48.285599999999995</v>
      </c>
      <c r="G35" s="31">
        <f t="shared" si="6"/>
        <v>36.588000000000008</v>
      </c>
      <c r="H35" s="31">
        <f t="shared" si="6"/>
        <v>49.209599999999995</v>
      </c>
      <c r="I35" s="31">
        <f t="shared" si="6"/>
        <v>35.570399999999999</v>
      </c>
      <c r="J35" s="31">
        <f t="shared" si="6"/>
        <v>3.4416000000000002E-2</v>
      </c>
      <c r="K35" s="31">
        <f t="shared" si="6"/>
        <v>0</v>
      </c>
      <c r="L35" s="31">
        <f t="shared" si="6"/>
        <v>258.72660000000002</v>
      </c>
      <c r="M35" s="149">
        <f t="shared" si="6"/>
        <v>495.28380000000004</v>
      </c>
      <c r="N35" s="31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259.33380000000005</v>
      </c>
      <c r="U35" s="32">
        <f t="shared" si="6"/>
        <v>493.8977999999999</v>
      </c>
      <c r="V35" s="32">
        <f t="shared" si="6"/>
        <v>677.64840000000004</v>
      </c>
      <c r="W35" s="32">
        <f t="shared" si="6"/>
        <v>0</v>
      </c>
      <c r="X35" s="32">
        <f t="shared" si="6"/>
        <v>97.529616000000004</v>
      </c>
      <c r="Y35" s="32">
        <f t="shared" si="6"/>
        <v>775.17801599999996</v>
      </c>
      <c r="Z35" s="32">
        <f t="shared" si="6"/>
        <v>1156.2832000000001</v>
      </c>
      <c r="AA35" s="32">
        <f t="shared" si="6"/>
        <v>758.28449859999989</v>
      </c>
      <c r="AB35" s="32">
        <f t="shared" si="6"/>
        <v>16.893517399999968</v>
      </c>
    </row>
    <row r="36" spans="1:28" x14ac:dyDescent="0.25">
      <c r="A36" s="33"/>
      <c r="AB36" s="34"/>
    </row>
    <row r="37" spans="1:28" ht="18.75" x14ac:dyDescent="0.3">
      <c r="A37" s="51" t="s">
        <v>241</v>
      </c>
      <c r="B37" s="58"/>
      <c r="C37" s="58"/>
      <c r="AB37" s="34"/>
    </row>
    <row r="38" spans="1:28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</row>
  </sheetData>
  <mergeCells count="34">
    <mergeCell ref="U3:U9"/>
    <mergeCell ref="Z3:Z9"/>
    <mergeCell ref="AA3:AA9"/>
    <mergeCell ref="AB3:AB9"/>
    <mergeCell ref="V5:V9"/>
    <mergeCell ref="W5:W9"/>
    <mergeCell ref="X5:X9"/>
    <mergeCell ref="Y8:Y9"/>
    <mergeCell ref="P3:P9"/>
    <mergeCell ref="Q3:Q9"/>
    <mergeCell ref="R3:R9"/>
    <mergeCell ref="S3:S9"/>
    <mergeCell ref="T3:T9"/>
    <mergeCell ref="K3:K9"/>
    <mergeCell ref="L3:L9"/>
    <mergeCell ref="M3:M9"/>
    <mergeCell ref="N3:N9"/>
    <mergeCell ref="O3:O9"/>
    <mergeCell ref="A1:AB1"/>
    <mergeCell ref="A2:B2"/>
    <mergeCell ref="D2:J2"/>
    <mergeCell ref="V2:AB2"/>
    <mergeCell ref="V3:X4"/>
    <mergeCell ref="Y3:Y5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</mergeCells>
  <pageMargins left="0.23611099999999999" right="0.23611099999999999" top="0.74791700000000005" bottom="0.74791700000000005" header="0.315278" footer="0.315278"/>
  <pageSetup paperSize="8" scale="44" fitToWidth="0" orientation="landscape" r:id="rId1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0"/>
  <sheetViews>
    <sheetView topLeftCell="A4" workbookViewId="0">
      <selection activeCell="K10" sqref="K10"/>
    </sheetView>
  </sheetViews>
  <sheetFormatPr defaultRowHeight="15" x14ac:dyDescent="0.25"/>
  <cols>
    <col min="1" max="1" width="3.140625" customWidth="1"/>
    <col min="2" max="2" width="8.5703125" customWidth="1"/>
    <col min="3" max="3" width="10.7109375" customWidth="1"/>
    <col min="4" max="5" width="8" customWidth="1"/>
    <col min="7" max="7" width="8.7109375" customWidth="1"/>
    <col min="8" max="8" width="10.5703125" customWidth="1"/>
    <col min="9" max="9" width="12" customWidth="1"/>
    <col min="10" max="10" width="8" customWidth="1"/>
    <col min="11" max="11" width="12.7109375" customWidth="1"/>
  </cols>
  <sheetData>
    <row r="1" spans="2:11" ht="27.75" customHeight="1" x14ac:dyDescent="0.25"/>
    <row r="2" spans="2:11" ht="41.25" customHeight="1" x14ac:dyDescent="0.25">
      <c r="B2" s="305" t="s">
        <v>117</v>
      </c>
      <c r="C2" s="306"/>
      <c r="D2" s="306"/>
      <c r="E2" s="306"/>
      <c r="F2" s="306"/>
      <c r="G2" s="306"/>
      <c r="H2" s="10"/>
      <c r="I2" s="307" t="s">
        <v>325</v>
      </c>
      <c r="J2" s="307"/>
      <c r="K2" s="308"/>
    </row>
    <row r="3" spans="2:11" s="6" customFormat="1" ht="39.75" customHeight="1" x14ac:dyDescent="0.25">
      <c r="B3" s="309" t="s">
        <v>118</v>
      </c>
      <c r="C3" s="310"/>
      <c r="D3" s="310"/>
      <c r="E3" s="310"/>
      <c r="F3" s="310"/>
      <c r="G3" s="310"/>
      <c r="H3" s="310"/>
      <c r="I3" s="310"/>
      <c r="J3" s="310"/>
      <c r="K3" s="311"/>
    </row>
    <row r="4" spans="2:11" s="6" customFormat="1" ht="37.5" customHeight="1" x14ac:dyDescent="0.25">
      <c r="B4" s="312" t="s">
        <v>119</v>
      </c>
      <c r="C4" s="313"/>
      <c r="D4" s="313"/>
      <c r="E4" s="313"/>
      <c r="F4" s="313"/>
      <c r="G4" s="313"/>
      <c r="H4" s="313"/>
      <c r="I4" s="313"/>
      <c r="J4" s="313"/>
      <c r="K4" s="314"/>
    </row>
    <row r="5" spans="2:11" ht="35.25" customHeight="1" x14ac:dyDescent="0.25">
      <c r="B5" s="322" t="s">
        <v>60</v>
      </c>
      <c r="C5" s="315" t="s">
        <v>120</v>
      </c>
      <c r="D5" s="315"/>
      <c r="E5" s="315" t="s">
        <v>121</v>
      </c>
      <c r="F5" s="315"/>
      <c r="G5" s="315"/>
      <c r="H5" s="315"/>
      <c r="I5" s="316" t="s">
        <v>122</v>
      </c>
      <c r="J5" s="317"/>
      <c r="K5" s="320" t="s">
        <v>123</v>
      </c>
    </row>
    <row r="6" spans="2:11" ht="37.5" customHeight="1" x14ac:dyDescent="0.25">
      <c r="B6" s="323"/>
      <c r="C6" s="315"/>
      <c r="D6" s="315"/>
      <c r="E6" s="315"/>
      <c r="F6" s="315"/>
      <c r="G6" s="315"/>
      <c r="H6" s="315"/>
      <c r="I6" s="318"/>
      <c r="J6" s="319"/>
      <c r="K6" s="321"/>
    </row>
    <row r="7" spans="2:11" ht="36" x14ac:dyDescent="0.25">
      <c r="B7" s="323"/>
      <c r="C7" s="325" t="s">
        <v>124</v>
      </c>
      <c r="D7" s="325" t="s">
        <v>125</v>
      </c>
      <c r="E7" s="325" t="s">
        <v>126</v>
      </c>
      <c r="F7" s="326" t="s">
        <v>127</v>
      </c>
      <c r="G7" s="325" t="s">
        <v>128</v>
      </c>
      <c r="H7" s="327" t="s">
        <v>129</v>
      </c>
      <c r="I7" s="2" t="s">
        <v>130</v>
      </c>
      <c r="J7" s="2" t="s">
        <v>131</v>
      </c>
      <c r="K7" s="11"/>
    </row>
    <row r="8" spans="2:11" ht="14.25" customHeight="1" x14ac:dyDescent="0.25">
      <c r="B8" s="324"/>
      <c r="C8" s="325"/>
      <c r="D8" s="325"/>
      <c r="E8" s="325"/>
      <c r="F8" s="326"/>
      <c r="G8" s="325"/>
      <c r="H8" s="328"/>
      <c r="I8" s="2" t="s">
        <v>132</v>
      </c>
      <c r="J8" s="2" t="s">
        <v>133</v>
      </c>
      <c r="K8" s="12"/>
    </row>
    <row r="9" spans="2:11" ht="25.5" customHeight="1" x14ac:dyDescent="0.25">
      <c r="B9" s="13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3" t="s">
        <v>134</v>
      </c>
      <c r="J9" s="1">
        <v>8</v>
      </c>
      <c r="K9" s="14">
        <v>9</v>
      </c>
    </row>
    <row r="10" spans="2:11" ht="15.75" x14ac:dyDescent="0.25">
      <c r="B10" s="8" t="s">
        <v>92</v>
      </c>
      <c r="C10" s="159">
        <f>'Ведомость учета'!Y11</f>
        <v>27.069856000000001</v>
      </c>
      <c r="D10" s="4"/>
      <c r="E10" s="4"/>
      <c r="F10" s="4"/>
      <c r="G10" s="4"/>
      <c r="H10" s="4"/>
      <c r="I10" s="4">
        <f t="shared" ref="I10:I33" si="0">SUM(C10:H10)</f>
        <v>27.069856000000001</v>
      </c>
      <c r="J10" s="19">
        <f>'Ведомость учета'!Z11</f>
        <v>50.908000000000001</v>
      </c>
      <c r="K10" s="17">
        <f>'Ведомость учета'!AA11</f>
        <v>26.305088800000004</v>
      </c>
    </row>
    <row r="11" spans="2:11" ht="15.75" x14ac:dyDescent="0.25">
      <c r="B11" s="8" t="s">
        <v>93</v>
      </c>
      <c r="C11" s="159">
        <f>'Ведомость учета'!Y12</f>
        <v>24.479872</v>
      </c>
      <c r="D11" s="4"/>
      <c r="E11" s="4"/>
      <c r="F11" s="4"/>
      <c r="G11" s="4"/>
      <c r="H11" s="4"/>
      <c r="I11" s="4">
        <f t="shared" si="0"/>
        <v>24.479872</v>
      </c>
      <c r="J11" s="19">
        <f>'Ведомость учета'!Z12</f>
        <v>50.590999999999994</v>
      </c>
      <c r="K11" s="17">
        <f>'Ведомость учета'!AA12</f>
        <v>23.704030999999993</v>
      </c>
    </row>
    <row r="12" spans="2:11" ht="15.75" x14ac:dyDescent="0.25">
      <c r="B12" s="8" t="s">
        <v>94</v>
      </c>
      <c r="C12" s="159">
        <f>'Ведомость учета'!Y13</f>
        <v>24.527456000000001</v>
      </c>
      <c r="D12" s="4"/>
      <c r="E12" s="4"/>
      <c r="F12" s="4"/>
      <c r="G12" s="4"/>
      <c r="H12" s="4"/>
      <c r="I12" s="16">
        <f t="shared" si="0"/>
        <v>24.527456000000001</v>
      </c>
      <c r="J12" s="19">
        <f>'Ведомость учета'!Z13</f>
        <v>50.642800000000001</v>
      </c>
      <c r="K12" s="17">
        <f>'Ведомость учета'!AA13</f>
        <v>23.732922800000008</v>
      </c>
    </row>
    <row r="13" spans="2:11" ht="15.75" x14ac:dyDescent="0.25">
      <c r="B13" s="8" t="s">
        <v>95</v>
      </c>
      <c r="C13" s="159">
        <f>'Ведомость учета'!Y14</f>
        <v>24.191672000000001</v>
      </c>
      <c r="D13" s="4"/>
      <c r="E13" s="4"/>
      <c r="F13" s="4"/>
      <c r="G13" s="4"/>
      <c r="H13" s="4"/>
      <c r="I13" s="4">
        <f t="shared" si="0"/>
        <v>24.191672000000001</v>
      </c>
      <c r="J13" s="19">
        <f>'Ведомость учета'!Z14</f>
        <v>58.141999999999996</v>
      </c>
      <c r="K13" s="17">
        <f>'Ведомость учета'!AA14</f>
        <v>23.401886999999988</v>
      </c>
    </row>
    <row r="14" spans="2:11" ht="15.75" x14ac:dyDescent="0.25">
      <c r="B14" s="8" t="s">
        <v>96</v>
      </c>
      <c r="C14" s="159">
        <f>'Ведомость учета'!Y15</f>
        <v>25.157056000000001</v>
      </c>
      <c r="D14" s="4"/>
      <c r="E14" s="4"/>
      <c r="F14" s="4"/>
      <c r="G14" s="4"/>
      <c r="H14" s="4"/>
      <c r="I14" s="4">
        <f t="shared" si="0"/>
        <v>25.157056000000001</v>
      </c>
      <c r="J14" s="19">
        <f>'Ведомость учета'!Z15</f>
        <v>58.682400000000001</v>
      </c>
      <c r="K14" s="17">
        <f>'Ведомость учета'!AA15</f>
        <v>24.459516800000003</v>
      </c>
    </row>
    <row r="15" spans="2:11" ht="15.75" x14ac:dyDescent="0.25">
      <c r="B15" s="8" t="s">
        <v>97</v>
      </c>
      <c r="C15" s="159">
        <f>'Ведомость учета'!Y16</f>
        <v>27.279655999999999</v>
      </c>
      <c r="D15" s="4"/>
      <c r="E15" s="4"/>
      <c r="F15" s="4"/>
      <c r="G15" s="4"/>
      <c r="H15" s="4"/>
      <c r="I15" s="4">
        <f t="shared" si="0"/>
        <v>27.279655999999999</v>
      </c>
      <c r="J15" s="19">
        <f>'Ведомость учета'!Z16</f>
        <v>59.014800000000001</v>
      </c>
      <c r="K15" s="17">
        <f>'Ведомость учета'!AA16</f>
        <v>26.451678800000003</v>
      </c>
    </row>
    <row r="16" spans="2:11" ht="15.75" x14ac:dyDescent="0.25">
      <c r="B16" s="8" t="s">
        <v>98</v>
      </c>
      <c r="C16" s="159">
        <f>'Ведомость учета'!Y17</f>
        <v>31.001456000000001</v>
      </c>
      <c r="D16" s="4"/>
      <c r="E16" s="4"/>
      <c r="F16" s="4"/>
      <c r="G16" s="4"/>
      <c r="H16" s="4"/>
      <c r="I16" s="4">
        <f t="shared" si="0"/>
        <v>31.001456000000001</v>
      </c>
      <c r="J16" s="19">
        <f>'Ведомость учета'!Z17</f>
        <v>59.039200000000001</v>
      </c>
      <c r="K16" s="17">
        <f>'Ведомость учета'!AA17</f>
        <v>30.064792999999991</v>
      </c>
    </row>
    <row r="17" spans="2:11" ht="15.75" x14ac:dyDescent="0.25">
      <c r="B17" s="8" t="s">
        <v>99</v>
      </c>
      <c r="C17" s="159">
        <f>'Ведомость учета'!Y18</f>
        <v>34.622839999999997</v>
      </c>
      <c r="D17" s="4"/>
      <c r="E17" s="4"/>
      <c r="F17" s="4"/>
      <c r="G17" s="4"/>
      <c r="H17" s="4"/>
      <c r="I17" s="4">
        <f t="shared" si="0"/>
        <v>34.622839999999997</v>
      </c>
      <c r="J17" s="19">
        <f>'Ведомость учета'!Z18</f>
        <v>49.9148</v>
      </c>
      <c r="K17" s="17">
        <f>'Ведомость учета'!AA18</f>
        <v>33.642840800000002</v>
      </c>
    </row>
    <row r="18" spans="2:11" ht="15.75" x14ac:dyDescent="0.25">
      <c r="B18" s="8" t="s">
        <v>100</v>
      </c>
      <c r="C18" s="159">
        <f>'Ведомость учета'!Y19</f>
        <v>36.392207999999997</v>
      </c>
      <c r="D18" s="4"/>
      <c r="E18" s="4"/>
      <c r="F18" s="4"/>
      <c r="G18" s="4"/>
      <c r="H18" s="4"/>
      <c r="I18" s="4">
        <f t="shared" si="0"/>
        <v>36.392207999999997</v>
      </c>
      <c r="J18" s="19">
        <f>'Ведомость учета'!Z19</f>
        <v>44.932400000000001</v>
      </c>
      <c r="K18" s="17">
        <f>'Ведомость учета'!AA19</f>
        <v>35.547878800000007</v>
      </c>
    </row>
    <row r="19" spans="2:11" ht="15.75" x14ac:dyDescent="0.25">
      <c r="B19" s="8" t="s">
        <v>101</v>
      </c>
      <c r="C19" s="159">
        <f>'Ведомость учета'!Y20</f>
        <v>37.322991999999999</v>
      </c>
      <c r="D19" s="4"/>
      <c r="E19" s="4"/>
      <c r="F19" s="4"/>
      <c r="G19" s="4"/>
      <c r="H19" s="4"/>
      <c r="I19" s="4">
        <f t="shared" si="0"/>
        <v>37.322991999999999</v>
      </c>
      <c r="J19" s="19">
        <f>'Ведомость учета'!Z20</f>
        <v>44.8202</v>
      </c>
      <c r="K19" s="17">
        <f>'Ведомость учета'!AA20</f>
        <v>36.335568799999997</v>
      </c>
    </row>
    <row r="20" spans="2:11" ht="15.75" x14ac:dyDescent="0.25">
      <c r="B20" s="8" t="s">
        <v>102</v>
      </c>
      <c r="C20" s="159">
        <f>'Ведомость учета'!Y21</f>
        <v>36.745007999999999</v>
      </c>
      <c r="D20" s="4"/>
      <c r="E20" s="4"/>
      <c r="F20" s="4"/>
      <c r="G20" s="4"/>
      <c r="H20" s="4"/>
      <c r="I20" s="4">
        <f t="shared" si="0"/>
        <v>36.745007999999999</v>
      </c>
      <c r="J20" s="19">
        <f>'Ведомость учета'!Z21</f>
        <v>44.553200000000004</v>
      </c>
      <c r="K20" s="17">
        <f>'Ведомость учета'!AA21</f>
        <v>35.879328800000003</v>
      </c>
    </row>
    <row r="21" spans="2:11" ht="15.75" x14ac:dyDescent="0.25">
      <c r="B21" s="8" t="s">
        <v>103</v>
      </c>
      <c r="C21" s="159">
        <f>'Ведомость учета'!Y22</f>
        <v>37.416992</v>
      </c>
      <c r="D21" s="4"/>
      <c r="E21" s="4"/>
      <c r="F21" s="4"/>
      <c r="G21" s="4"/>
      <c r="H21" s="4"/>
      <c r="I21" s="4">
        <f t="shared" si="0"/>
        <v>37.416992</v>
      </c>
      <c r="J21" s="19">
        <f>'Ведомость учета'!Z22</f>
        <v>44.058800000000005</v>
      </c>
      <c r="K21" s="17">
        <f>'Ведомость учета'!AA22</f>
        <v>36.716105000000006</v>
      </c>
    </row>
    <row r="22" spans="2:11" ht="15.75" x14ac:dyDescent="0.25">
      <c r="B22" s="8" t="s">
        <v>104</v>
      </c>
      <c r="C22" s="159">
        <f>'Ведомость учета'!Y23</f>
        <v>39.357192000000005</v>
      </c>
      <c r="D22" s="4"/>
      <c r="E22" s="4"/>
      <c r="F22" s="4"/>
      <c r="G22" s="4"/>
      <c r="H22" s="4"/>
      <c r="I22" s="4">
        <f t="shared" si="0"/>
        <v>39.357192000000005</v>
      </c>
      <c r="J22" s="19">
        <f>'Ведомость учета'!Z23</f>
        <v>45.255800000000001</v>
      </c>
      <c r="K22" s="17">
        <f>'Ведомость учета'!AA23</f>
        <v>38.741338800000008</v>
      </c>
    </row>
    <row r="23" spans="2:11" ht="15.75" x14ac:dyDescent="0.25">
      <c r="B23" s="7" t="s">
        <v>105</v>
      </c>
      <c r="C23" s="159">
        <f>'Ведомость учета'!Y24</f>
        <v>40.048192000000007</v>
      </c>
      <c r="D23" s="4"/>
      <c r="E23" s="4"/>
      <c r="F23" s="4"/>
      <c r="G23" s="4"/>
      <c r="H23" s="4"/>
      <c r="I23" s="4">
        <f t="shared" si="0"/>
        <v>40.048192000000007</v>
      </c>
      <c r="J23" s="19">
        <f>'Ведомость учета'!Z24</f>
        <v>44.926200000000001</v>
      </c>
      <c r="K23" s="17">
        <f>'Ведомость учета'!AA24</f>
        <v>39.454974800000009</v>
      </c>
    </row>
    <row r="24" spans="2:11" ht="15.75" x14ac:dyDescent="0.25">
      <c r="B24" s="7" t="s">
        <v>106</v>
      </c>
      <c r="C24" s="159">
        <f>'Ведомость учета'!Y25</f>
        <v>37.878591999999998</v>
      </c>
      <c r="D24" s="4"/>
      <c r="E24" s="4"/>
      <c r="F24" s="4"/>
      <c r="G24" s="4"/>
      <c r="H24" s="4"/>
      <c r="I24" s="4">
        <f t="shared" si="0"/>
        <v>37.878591999999998</v>
      </c>
      <c r="J24" s="19">
        <f>'Ведомость учета'!Z25</f>
        <v>44.369599999999998</v>
      </c>
      <c r="K24" s="17">
        <f>'Ведомость учета'!AA25</f>
        <v>37.248458800000009</v>
      </c>
    </row>
    <row r="25" spans="2:11" ht="15.75" x14ac:dyDescent="0.25">
      <c r="B25" s="7" t="s">
        <v>107</v>
      </c>
      <c r="C25" s="159">
        <f>'Ведомость учета'!Y26</f>
        <v>35.207608</v>
      </c>
      <c r="D25" s="4"/>
      <c r="E25" s="4"/>
      <c r="F25" s="4"/>
      <c r="G25" s="4"/>
      <c r="H25" s="4"/>
      <c r="I25" s="4">
        <f t="shared" si="0"/>
        <v>35.207608</v>
      </c>
      <c r="J25" s="19">
        <f>'Ведомость учета'!Z26</f>
        <v>42.232800000000005</v>
      </c>
      <c r="K25" s="17">
        <f>'Ведомость учета'!AA26</f>
        <v>34.705784800000004</v>
      </c>
    </row>
    <row r="26" spans="2:11" ht="15.75" x14ac:dyDescent="0.25">
      <c r="B26" s="7" t="s">
        <v>108</v>
      </c>
      <c r="C26" s="159">
        <f>'Ведомость учета'!Y27</f>
        <v>33.495224</v>
      </c>
      <c r="D26" s="4"/>
      <c r="E26" s="4"/>
      <c r="F26" s="4"/>
      <c r="G26" s="4"/>
      <c r="H26" s="4"/>
      <c r="I26" s="4">
        <f t="shared" si="0"/>
        <v>33.495224</v>
      </c>
      <c r="J26" s="19">
        <f>'Ведомость учета'!Z27</f>
        <v>42.265000000000001</v>
      </c>
      <c r="K26" s="17">
        <f>'Ведомость учета'!AA27</f>
        <v>33.050464999999996</v>
      </c>
    </row>
    <row r="27" spans="2:11" ht="15.75" x14ac:dyDescent="0.25">
      <c r="B27" s="7" t="s">
        <v>109</v>
      </c>
      <c r="C27" s="159">
        <f>'Ведомость учета'!Y28</f>
        <v>33.991839999999996</v>
      </c>
      <c r="D27" s="4"/>
      <c r="E27" s="4"/>
      <c r="F27" s="4"/>
      <c r="G27" s="4"/>
      <c r="H27" s="4"/>
      <c r="I27" s="4">
        <f t="shared" si="0"/>
        <v>33.991839999999996</v>
      </c>
      <c r="J27" s="19">
        <f>'Ведомость учета'!Z28</f>
        <v>41.255400000000002</v>
      </c>
      <c r="K27" s="17">
        <f>'Ведомость учета'!AA28</f>
        <v>33.677064800000004</v>
      </c>
    </row>
    <row r="28" spans="2:11" ht="15.75" x14ac:dyDescent="0.25">
      <c r="B28" s="7" t="s">
        <v>110</v>
      </c>
      <c r="C28" s="159">
        <f>'Ведомость учета'!Y29</f>
        <v>33.457239999999999</v>
      </c>
      <c r="D28" s="4"/>
      <c r="E28" s="4"/>
      <c r="F28" s="4"/>
      <c r="G28" s="4"/>
      <c r="H28" s="4"/>
      <c r="I28" s="4">
        <f t="shared" si="0"/>
        <v>33.457239999999999</v>
      </c>
      <c r="J28" s="19">
        <f>'Ведомость учета'!Z29</f>
        <v>42.883200000000002</v>
      </c>
      <c r="K28" s="17">
        <f>'Ведомость учета'!AA29</f>
        <v>32.889804800000007</v>
      </c>
    </row>
    <row r="29" spans="2:11" ht="15.75" x14ac:dyDescent="0.25">
      <c r="B29" s="7" t="s">
        <v>111</v>
      </c>
      <c r="C29" s="159">
        <f>'Ведомость учета'!Y30</f>
        <v>32.801256000000002</v>
      </c>
      <c r="D29" s="4"/>
      <c r="E29" s="4"/>
      <c r="F29" s="4"/>
      <c r="G29" s="4"/>
      <c r="H29" s="4"/>
      <c r="I29" s="4">
        <f t="shared" si="0"/>
        <v>32.801256000000002</v>
      </c>
      <c r="J29" s="19">
        <f>'Ведомость учета'!Z30</f>
        <v>45.305400000000006</v>
      </c>
      <c r="K29" s="17">
        <f>'Ведомость учета'!AA30</f>
        <v>32.33101099999999</v>
      </c>
    </row>
    <row r="30" spans="2:11" ht="15.75" x14ac:dyDescent="0.25">
      <c r="B30" s="7" t="s">
        <v>112</v>
      </c>
      <c r="C30" s="159">
        <f>'Ведомость учета'!Y31</f>
        <v>31.768439999999998</v>
      </c>
      <c r="D30" s="4"/>
      <c r="E30" s="4"/>
      <c r="F30" s="4"/>
      <c r="G30" s="4"/>
      <c r="H30" s="4"/>
      <c r="I30" s="4">
        <f t="shared" si="0"/>
        <v>31.768439999999998</v>
      </c>
      <c r="J30" s="19">
        <f>'Ведомость учета'!Z31</f>
        <v>45.009</v>
      </c>
      <c r="K30" s="17">
        <f>'Ведомость учета'!AA31</f>
        <v>31.068652800000002</v>
      </c>
    </row>
    <row r="31" spans="2:11" ht="15.75" x14ac:dyDescent="0.25">
      <c r="B31" s="7" t="s">
        <v>113</v>
      </c>
      <c r="C31" s="159">
        <f>'Ведомость учета'!Y32</f>
        <v>30.141840000000002</v>
      </c>
      <c r="D31" s="4"/>
      <c r="E31" s="4"/>
      <c r="F31" s="4"/>
      <c r="G31" s="4"/>
      <c r="H31" s="4"/>
      <c r="I31" s="4">
        <f t="shared" si="0"/>
        <v>30.141840000000002</v>
      </c>
      <c r="J31" s="19">
        <f>'Ведомость учета'!Z32</f>
        <v>45.395600000000002</v>
      </c>
      <c r="K31" s="17">
        <f>'Ведомость учета'!AA32</f>
        <v>29.380090800000005</v>
      </c>
    </row>
    <row r="32" spans="2:11" ht="15.75" x14ac:dyDescent="0.25">
      <c r="B32" s="7" t="s">
        <v>114</v>
      </c>
      <c r="C32" s="159">
        <f>'Ведомость учета'!Y33</f>
        <v>30.784656000000002</v>
      </c>
      <c r="D32" s="4"/>
      <c r="E32" s="4"/>
      <c r="F32" s="4"/>
      <c r="G32" s="4"/>
      <c r="H32" s="4"/>
      <c r="I32" s="4">
        <f t="shared" si="0"/>
        <v>30.784656000000002</v>
      </c>
      <c r="J32" s="19">
        <f>'Ведомость учета'!Z33</f>
        <v>51.248800000000003</v>
      </c>
      <c r="K32" s="17">
        <f>'Ведомость учета'!AA33</f>
        <v>30.129863</v>
      </c>
    </row>
    <row r="33" spans="2:14" ht="15.75" x14ac:dyDescent="0.25">
      <c r="B33" s="7" t="s">
        <v>115</v>
      </c>
      <c r="C33" s="159">
        <f>'Ведомость учета'!Y34</f>
        <v>30.038872000000001</v>
      </c>
      <c r="D33" s="4"/>
      <c r="E33" s="4"/>
      <c r="F33" s="4"/>
      <c r="G33" s="4"/>
      <c r="H33" s="4"/>
      <c r="I33" s="4">
        <f t="shared" si="0"/>
        <v>30.038872000000001</v>
      </c>
      <c r="J33" s="19">
        <f>'Ведомость учета'!Z34</f>
        <v>50.836799999999997</v>
      </c>
      <c r="K33" s="17">
        <f>'Ведомость учета'!AA34</f>
        <v>29.3653488</v>
      </c>
    </row>
    <row r="34" spans="2:14" ht="31.5" customHeight="1" x14ac:dyDescent="0.25">
      <c r="B34" s="20" t="s">
        <v>212</v>
      </c>
      <c r="C34" s="158">
        <f>'Ведомость учета'!Y35</f>
        <v>775.17801599999996</v>
      </c>
      <c r="D34" s="3">
        <f t="shared" ref="D34:I34" si="1">SUM(D10:D33)</f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  <c r="H34" s="3">
        <f t="shared" si="1"/>
        <v>0</v>
      </c>
      <c r="I34" s="3">
        <f t="shared" si="1"/>
        <v>775.17801599999996</v>
      </c>
      <c r="J34" s="40">
        <f>'Ведомость учета'!Z35</f>
        <v>1156.2832000000001</v>
      </c>
      <c r="K34" s="18">
        <f>'Ведомость учета'!AA35</f>
        <v>758.28449859999989</v>
      </c>
    </row>
    <row r="35" spans="2:14" ht="51.75" customHeight="1" x14ac:dyDescent="0.25">
      <c r="B35" s="9"/>
      <c r="C35" s="3"/>
      <c r="D35" s="4"/>
      <c r="E35" s="4"/>
      <c r="F35" s="4"/>
      <c r="G35" s="4"/>
      <c r="H35" s="4"/>
      <c r="I35" s="4"/>
      <c r="J35" s="4"/>
      <c r="K35" s="15"/>
    </row>
    <row r="36" spans="2:14" ht="14.25" customHeight="1" x14ac:dyDescent="0.25">
      <c r="B36" s="329"/>
      <c r="C36" s="330"/>
      <c r="D36" s="330"/>
      <c r="E36" s="330"/>
      <c r="F36" s="330"/>
      <c r="G36" s="330"/>
      <c r="H36" s="330"/>
      <c r="I36" s="330"/>
      <c r="J36" s="330"/>
      <c r="K36" s="331"/>
    </row>
    <row r="37" spans="2:14" ht="21.75" customHeight="1" x14ac:dyDescent="0.25">
      <c r="B37" s="42" t="s">
        <v>241</v>
      </c>
      <c r="C37" s="43"/>
      <c r="D37" s="43"/>
      <c r="E37" s="44"/>
      <c r="F37" s="44"/>
      <c r="G37" s="44"/>
      <c r="H37" s="44"/>
      <c r="I37" s="44"/>
      <c r="J37" s="44"/>
      <c r="K37" s="45"/>
      <c r="L37" s="41"/>
      <c r="M37" s="41"/>
      <c r="N37" s="39"/>
    </row>
    <row r="38" spans="2:14" ht="11.25" customHeight="1" x14ac:dyDescent="0.25">
      <c r="B38" s="46"/>
      <c r="C38" s="47"/>
      <c r="D38" s="47"/>
      <c r="E38" s="47"/>
      <c r="F38" s="47"/>
      <c r="G38" s="47"/>
      <c r="H38" s="47"/>
      <c r="I38" s="47"/>
      <c r="J38" s="47"/>
      <c r="K38" s="48"/>
    </row>
    <row r="39" spans="2:14" ht="57.75" customHeight="1" x14ac:dyDescent="0.25">
      <c r="B39" s="332" t="s">
        <v>136</v>
      </c>
      <c r="C39" s="333"/>
      <c r="D39" s="333"/>
      <c r="E39" s="333"/>
      <c r="F39" s="333"/>
      <c r="G39" s="333"/>
      <c r="H39" s="333"/>
      <c r="I39" s="333"/>
      <c r="J39" s="333"/>
      <c r="K39" s="334"/>
    </row>
    <row r="40" spans="2:14" ht="39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17">
    <mergeCell ref="B36:K36"/>
    <mergeCell ref="B39:K39"/>
    <mergeCell ref="B2:G2"/>
    <mergeCell ref="I2:K2"/>
    <mergeCell ref="B3:K3"/>
    <mergeCell ref="B4:K4"/>
    <mergeCell ref="C5:D6"/>
    <mergeCell ref="E5:H6"/>
    <mergeCell ref="I5:J6"/>
    <mergeCell ref="K5:K6"/>
    <mergeCell ref="B5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.27569399999999999" right="0.23611099999999999" top="0" bottom="0" header="0" footer="0"/>
  <pageSetup paperSize="9" scale="96" fitToWidth="0" orientation="portrait" r:id="rId1"/>
  <ignoredErrors>
    <ignoredError sqref="G34:H34 D34:F34" formulaRange="1"/>
  </ignoredErrors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P38"/>
  <sheetViews>
    <sheetView topLeftCell="AE5" zoomScaleNormal="100" workbookViewId="0">
      <selection activeCell="AV29" sqref="AV29"/>
    </sheetView>
  </sheetViews>
  <sheetFormatPr defaultRowHeight="15" x14ac:dyDescent="0.25"/>
  <cols>
    <col min="1" max="1" width="0.140625" style="22" customWidth="1"/>
    <col min="2" max="2" width="2.7109375" style="22" hidden="1" customWidth="1"/>
    <col min="3" max="6" width="7.140625" style="22" customWidth="1"/>
    <col min="7" max="7" width="7" style="22" customWidth="1"/>
    <col min="8" max="87" width="7.85546875" style="22" customWidth="1"/>
    <col min="88" max="88" width="7.7109375" style="22" customWidth="1"/>
    <col min="89" max="98" width="7.85546875" style="22" customWidth="1"/>
    <col min="99" max="100" width="7.85546875" style="22" hidden="1" customWidth="1"/>
    <col min="101" max="102" width="7.85546875" style="22" customWidth="1"/>
    <col min="103" max="103" width="9.140625" style="22" customWidth="1"/>
    <col min="104" max="119" width="7.85546875" style="22" customWidth="1"/>
    <col min="120" max="120" width="9.7109375" style="22" customWidth="1"/>
    <col min="121" max="16384" width="9.140625" style="22"/>
  </cols>
  <sheetData>
    <row r="1" spans="3:120" ht="41.25" customHeight="1" x14ac:dyDescent="0.25">
      <c r="C1" s="342" t="s">
        <v>137</v>
      </c>
      <c r="D1" s="343"/>
      <c r="E1" s="343"/>
      <c r="F1" s="343"/>
      <c r="G1" s="344"/>
      <c r="H1" s="344"/>
      <c r="I1" s="344"/>
      <c r="J1" s="343"/>
      <c r="K1" s="343"/>
      <c r="L1" s="343"/>
      <c r="M1" s="344"/>
      <c r="N1" s="343"/>
      <c r="O1" s="343"/>
      <c r="P1" s="343"/>
      <c r="Q1" s="344"/>
      <c r="R1" s="343"/>
      <c r="S1" s="343"/>
      <c r="T1" s="343"/>
      <c r="U1" s="344"/>
      <c r="V1" s="344"/>
      <c r="W1" s="344"/>
      <c r="X1" s="344"/>
      <c r="Y1" s="343"/>
      <c r="Z1" s="343"/>
      <c r="AA1" s="343"/>
      <c r="AB1" s="343"/>
      <c r="AC1" s="343"/>
      <c r="AD1" s="344"/>
      <c r="AE1" s="343"/>
      <c r="AF1" s="343"/>
      <c r="AG1" s="343"/>
      <c r="AH1" s="343"/>
      <c r="AI1" s="343"/>
      <c r="AJ1" s="343"/>
      <c r="AK1" s="343"/>
      <c r="AL1" s="343"/>
      <c r="AM1" s="343"/>
      <c r="AN1" s="344"/>
      <c r="AO1" s="343"/>
      <c r="AP1" s="344"/>
      <c r="AQ1" s="343"/>
      <c r="AR1" s="344"/>
      <c r="AS1" s="343"/>
      <c r="AT1" s="344"/>
      <c r="AU1" s="344"/>
      <c r="AV1" s="343"/>
      <c r="AW1" s="343"/>
      <c r="AX1" s="343"/>
      <c r="AY1" s="344"/>
      <c r="AZ1" s="343"/>
      <c r="BA1" s="344"/>
      <c r="BB1" s="343"/>
      <c r="BC1" s="344"/>
      <c r="BD1" s="344"/>
      <c r="BE1" s="344"/>
      <c r="BF1" s="344"/>
      <c r="BG1" s="344"/>
      <c r="BH1" s="344"/>
      <c r="BI1" s="344"/>
      <c r="BJ1" s="343"/>
      <c r="BK1" s="344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5" t="s">
        <v>325</v>
      </c>
      <c r="DH1" s="345"/>
      <c r="DI1" s="345"/>
      <c r="DJ1" s="345"/>
      <c r="DK1" s="345"/>
      <c r="DL1" s="345"/>
      <c r="DM1" s="345"/>
      <c r="DN1" s="345"/>
      <c r="DO1" s="345"/>
      <c r="DP1" s="345"/>
    </row>
    <row r="2" spans="3:120" s="88" customFormat="1" ht="18" customHeight="1" x14ac:dyDescent="0.25">
      <c r="C2" s="346" t="s">
        <v>138</v>
      </c>
      <c r="D2" s="347"/>
      <c r="E2" s="347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</row>
    <row r="3" spans="3:120" s="88" customFormat="1" ht="18.75" customHeight="1" x14ac:dyDescent="0.25">
      <c r="C3" s="346" t="s">
        <v>119</v>
      </c>
      <c r="D3" s="347"/>
      <c r="E3" s="347"/>
      <c r="F3" s="347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</row>
    <row r="4" spans="3:120" ht="21.75" customHeight="1" x14ac:dyDescent="0.25">
      <c r="C4" s="357" t="s">
        <v>60</v>
      </c>
      <c r="D4" s="115"/>
      <c r="E4" s="115"/>
      <c r="F4" s="115"/>
      <c r="G4" s="349" t="s">
        <v>139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2"/>
      <c r="CW4" s="353" t="s">
        <v>140</v>
      </c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4" t="s">
        <v>141</v>
      </c>
    </row>
    <row r="5" spans="3:120" ht="32.25" customHeight="1" x14ac:dyDescent="0.25">
      <c r="C5" s="358"/>
      <c r="D5" s="341" t="s">
        <v>142</v>
      </c>
      <c r="E5" s="341"/>
      <c r="F5" s="341"/>
      <c r="G5" s="341"/>
      <c r="H5" s="371" t="s">
        <v>207</v>
      </c>
      <c r="I5" s="372" t="s">
        <v>143</v>
      </c>
      <c r="J5" s="365" t="s">
        <v>144</v>
      </c>
      <c r="K5" s="366"/>
      <c r="L5" s="366"/>
      <c r="M5" s="367"/>
      <c r="N5" s="368" t="s">
        <v>252</v>
      </c>
      <c r="O5" s="369"/>
      <c r="P5" s="369"/>
      <c r="Q5" s="370"/>
      <c r="R5" s="368" t="s">
        <v>350</v>
      </c>
      <c r="S5" s="369"/>
      <c r="T5" s="369"/>
      <c r="U5" s="370"/>
      <c r="V5" s="372" t="s">
        <v>145</v>
      </c>
      <c r="W5" s="372" t="s">
        <v>208</v>
      </c>
      <c r="X5" s="372" t="s">
        <v>209</v>
      </c>
      <c r="Y5" s="368" t="s">
        <v>210</v>
      </c>
      <c r="Z5" s="369"/>
      <c r="AA5" s="369"/>
      <c r="AB5" s="369"/>
      <c r="AC5" s="369"/>
      <c r="AD5" s="370"/>
      <c r="AE5" s="368" t="s">
        <v>146</v>
      </c>
      <c r="AF5" s="369"/>
      <c r="AG5" s="369"/>
      <c r="AH5" s="369"/>
      <c r="AI5" s="369"/>
      <c r="AJ5" s="369"/>
      <c r="AK5" s="369"/>
      <c r="AL5" s="369"/>
      <c r="AM5" s="369"/>
      <c r="AN5" s="370"/>
      <c r="AO5" s="368" t="s">
        <v>147</v>
      </c>
      <c r="AP5" s="370"/>
      <c r="AQ5" s="368" t="s">
        <v>148</v>
      </c>
      <c r="AR5" s="370"/>
      <c r="AS5" s="373" t="s">
        <v>149</v>
      </c>
      <c r="AT5" s="374"/>
      <c r="AU5" s="372" t="s">
        <v>150</v>
      </c>
      <c r="AV5" s="372" t="s">
        <v>347</v>
      </c>
      <c r="AW5" s="372" t="s">
        <v>213</v>
      </c>
      <c r="AX5" s="372" t="s">
        <v>214</v>
      </c>
      <c r="AY5" s="372" t="s">
        <v>215</v>
      </c>
      <c r="AZ5" s="368" t="s">
        <v>151</v>
      </c>
      <c r="BA5" s="370"/>
      <c r="BB5" s="368" t="s">
        <v>152</v>
      </c>
      <c r="BC5" s="370"/>
      <c r="BD5" s="372" t="s">
        <v>153</v>
      </c>
      <c r="BE5" s="372" t="s">
        <v>154</v>
      </c>
      <c r="BF5" s="372" t="s">
        <v>327</v>
      </c>
      <c r="BG5" s="372" t="s">
        <v>328</v>
      </c>
      <c r="BH5" s="372" t="s">
        <v>326</v>
      </c>
      <c r="BI5" s="376" t="s">
        <v>211</v>
      </c>
      <c r="BJ5" s="375" t="s">
        <v>240</v>
      </c>
      <c r="BK5" s="375"/>
      <c r="BL5" s="335" t="s">
        <v>330</v>
      </c>
      <c r="BM5" s="336"/>
      <c r="BN5" s="336"/>
      <c r="BO5" s="336"/>
      <c r="BP5" s="336"/>
      <c r="BQ5" s="336"/>
      <c r="BR5" s="336"/>
      <c r="BS5" s="336"/>
      <c r="BT5" s="336"/>
      <c r="BU5" s="337"/>
      <c r="BV5" s="335" t="s">
        <v>341</v>
      </c>
      <c r="BW5" s="336"/>
      <c r="BX5" s="338" t="s">
        <v>344</v>
      </c>
      <c r="BY5" s="338" t="s">
        <v>345</v>
      </c>
      <c r="BZ5" s="338" t="s">
        <v>346</v>
      </c>
      <c r="CA5" s="361" t="s">
        <v>155</v>
      </c>
      <c r="CB5" s="340"/>
      <c r="CC5" s="340"/>
      <c r="CD5" s="340"/>
      <c r="CE5" s="362" t="s">
        <v>156</v>
      </c>
      <c r="CF5" s="361"/>
      <c r="CG5" s="340" t="s">
        <v>348</v>
      </c>
      <c r="CH5" s="340"/>
      <c r="CI5" s="340"/>
      <c r="CJ5" s="89" t="s">
        <v>157</v>
      </c>
      <c r="CK5" s="89" t="s">
        <v>158</v>
      </c>
      <c r="CL5" s="362" t="s">
        <v>155</v>
      </c>
      <c r="CM5" s="363"/>
      <c r="CN5" s="363"/>
      <c r="CO5" s="363"/>
      <c r="CP5" s="363"/>
      <c r="CQ5" s="363"/>
      <c r="CR5" s="363"/>
      <c r="CS5" s="363"/>
      <c r="CT5" s="361"/>
      <c r="CU5" s="362" t="s">
        <v>159</v>
      </c>
      <c r="CV5" s="361"/>
      <c r="CW5" s="364" t="s">
        <v>160</v>
      </c>
      <c r="CX5" s="364"/>
      <c r="CY5" s="364"/>
      <c r="CZ5" s="340" t="s">
        <v>161</v>
      </c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 t="s">
        <v>162</v>
      </c>
      <c r="DN5" s="340"/>
      <c r="DO5" s="340"/>
      <c r="DP5" s="355"/>
    </row>
    <row r="6" spans="3:120" ht="121.5" customHeight="1" x14ac:dyDescent="0.25">
      <c r="C6" s="359"/>
      <c r="D6" s="121" t="s">
        <v>244</v>
      </c>
      <c r="E6" s="121" t="s">
        <v>247</v>
      </c>
      <c r="F6" s="121" t="s">
        <v>245</v>
      </c>
      <c r="G6" s="121" t="s">
        <v>246</v>
      </c>
      <c r="H6" s="372"/>
      <c r="I6" s="372"/>
      <c r="J6" s="123" t="s">
        <v>248</v>
      </c>
      <c r="K6" s="123" t="s">
        <v>249</v>
      </c>
      <c r="L6" s="123" t="s">
        <v>250</v>
      </c>
      <c r="M6" s="123" t="s">
        <v>251</v>
      </c>
      <c r="N6" s="123" t="s">
        <v>253</v>
      </c>
      <c r="O6" s="123" t="s">
        <v>254</v>
      </c>
      <c r="P6" s="123" t="s">
        <v>255</v>
      </c>
      <c r="Q6" s="123" t="s">
        <v>256</v>
      </c>
      <c r="R6" s="123" t="s">
        <v>257</v>
      </c>
      <c r="S6" s="123" t="s">
        <v>260</v>
      </c>
      <c r="T6" s="123" t="s">
        <v>258</v>
      </c>
      <c r="U6" s="123" t="s">
        <v>259</v>
      </c>
      <c r="V6" s="372"/>
      <c r="W6" s="372"/>
      <c r="X6" s="372"/>
      <c r="Y6" s="123" t="s">
        <v>261</v>
      </c>
      <c r="Z6" s="123" t="s">
        <v>262</v>
      </c>
      <c r="AA6" s="123" t="s">
        <v>263</v>
      </c>
      <c r="AB6" s="123" t="s">
        <v>264</v>
      </c>
      <c r="AC6" s="123" t="s">
        <v>265</v>
      </c>
      <c r="AD6" s="120" t="s">
        <v>266</v>
      </c>
      <c r="AE6" s="127" t="s">
        <v>267</v>
      </c>
      <c r="AF6" s="127" t="s">
        <v>268</v>
      </c>
      <c r="AG6" s="127" t="s">
        <v>269</v>
      </c>
      <c r="AH6" s="127" t="s">
        <v>270</v>
      </c>
      <c r="AI6" s="127" t="s">
        <v>271</v>
      </c>
      <c r="AJ6" s="127" t="s">
        <v>272</v>
      </c>
      <c r="AK6" s="127" t="s">
        <v>273</v>
      </c>
      <c r="AL6" s="127" t="s">
        <v>274</v>
      </c>
      <c r="AM6" s="127" t="s">
        <v>275</v>
      </c>
      <c r="AN6" s="127" t="s">
        <v>276</v>
      </c>
      <c r="AO6" s="127" t="s">
        <v>277</v>
      </c>
      <c r="AP6" s="127" t="s">
        <v>278</v>
      </c>
      <c r="AQ6" s="127" t="s">
        <v>279</v>
      </c>
      <c r="AR6" s="127" t="s">
        <v>280</v>
      </c>
      <c r="AS6" s="127" t="s">
        <v>281</v>
      </c>
      <c r="AT6" s="127" t="s">
        <v>282</v>
      </c>
      <c r="AU6" s="372"/>
      <c r="AV6" s="372"/>
      <c r="AW6" s="372"/>
      <c r="AX6" s="372"/>
      <c r="AY6" s="372"/>
      <c r="AZ6" s="123" t="s">
        <v>283</v>
      </c>
      <c r="BA6" s="123" t="s">
        <v>284</v>
      </c>
      <c r="BB6" s="123" t="s">
        <v>285</v>
      </c>
      <c r="BC6" s="123" t="s">
        <v>286</v>
      </c>
      <c r="BD6" s="372"/>
      <c r="BE6" s="372"/>
      <c r="BF6" s="372"/>
      <c r="BG6" s="372"/>
      <c r="BH6" s="372"/>
      <c r="BI6" s="372"/>
      <c r="BJ6" s="122" t="s">
        <v>287</v>
      </c>
      <c r="BK6" s="122" t="s">
        <v>288</v>
      </c>
      <c r="BL6" s="122" t="s">
        <v>331</v>
      </c>
      <c r="BM6" s="122" t="s">
        <v>332</v>
      </c>
      <c r="BN6" s="122" t="s">
        <v>333</v>
      </c>
      <c r="BO6" s="122" t="s">
        <v>334</v>
      </c>
      <c r="BP6" s="122" t="s">
        <v>335</v>
      </c>
      <c r="BQ6" s="122" t="s">
        <v>336</v>
      </c>
      <c r="BR6" s="122" t="s">
        <v>337</v>
      </c>
      <c r="BS6" s="122" t="s">
        <v>338</v>
      </c>
      <c r="BT6" s="122" t="s">
        <v>339</v>
      </c>
      <c r="BU6" s="122" t="s">
        <v>340</v>
      </c>
      <c r="BV6" s="122" t="s">
        <v>342</v>
      </c>
      <c r="BW6" s="153" t="s">
        <v>343</v>
      </c>
      <c r="BX6" s="339"/>
      <c r="BY6" s="339"/>
      <c r="BZ6" s="339"/>
      <c r="CA6" s="154" t="s">
        <v>163</v>
      </c>
      <c r="CB6" s="90" t="s">
        <v>164</v>
      </c>
      <c r="CC6" s="90" t="s">
        <v>165</v>
      </c>
      <c r="CD6" s="90" t="s">
        <v>166</v>
      </c>
      <c r="CE6" s="91" t="s">
        <v>167</v>
      </c>
      <c r="CF6" s="91" t="s">
        <v>168</v>
      </c>
      <c r="CG6" s="91" t="s">
        <v>169</v>
      </c>
      <c r="CH6" s="91" t="s">
        <v>170</v>
      </c>
      <c r="CI6" s="91" t="s">
        <v>171</v>
      </c>
      <c r="CJ6" s="92" t="s">
        <v>172</v>
      </c>
      <c r="CK6" s="92" t="s">
        <v>173</v>
      </c>
      <c r="CL6" s="91" t="s">
        <v>174</v>
      </c>
      <c r="CM6" s="91" t="s">
        <v>175</v>
      </c>
      <c r="CN6" s="91" t="s">
        <v>176</v>
      </c>
      <c r="CO6" s="91" t="s">
        <v>177</v>
      </c>
      <c r="CP6" s="91" t="s">
        <v>178</v>
      </c>
      <c r="CQ6" s="91" t="s">
        <v>179</v>
      </c>
      <c r="CR6" s="91" t="s">
        <v>180</v>
      </c>
      <c r="CS6" s="91" t="s">
        <v>181</v>
      </c>
      <c r="CT6" s="91" t="s">
        <v>182</v>
      </c>
      <c r="CU6" s="91" t="s">
        <v>183</v>
      </c>
      <c r="CV6" s="91" t="s">
        <v>184</v>
      </c>
      <c r="CW6" s="93" t="s">
        <v>185</v>
      </c>
      <c r="CX6" s="93" t="s">
        <v>186</v>
      </c>
      <c r="CY6" s="93" t="s">
        <v>187</v>
      </c>
      <c r="CZ6" s="94" t="s">
        <v>188</v>
      </c>
      <c r="DA6" s="94" t="s">
        <v>189</v>
      </c>
      <c r="DB6" s="94" t="s">
        <v>190</v>
      </c>
      <c r="DC6" s="94" t="s">
        <v>191</v>
      </c>
      <c r="DD6" s="94" t="s">
        <v>192</v>
      </c>
      <c r="DE6" s="94" t="s">
        <v>193</v>
      </c>
      <c r="DF6" s="94" t="s">
        <v>194</v>
      </c>
      <c r="DG6" s="94" t="s">
        <v>195</v>
      </c>
      <c r="DH6" s="94" t="s">
        <v>196</v>
      </c>
      <c r="DI6" s="94" t="s">
        <v>197</v>
      </c>
      <c r="DJ6" s="94" t="s">
        <v>198</v>
      </c>
      <c r="DK6" s="95" t="s">
        <v>199</v>
      </c>
      <c r="DL6" s="95" t="s">
        <v>200</v>
      </c>
      <c r="DM6" s="95" t="s">
        <v>201</v>
      </c>
      <c r="DN6" s="95" t="s">
        <v>202</v>
      </c>
      <c r="DO6" s="95" t="s">
        <v>203</v>
      </c>
      <c r="DP6" s="356"/>
    </row>
    <row r="7" spans="3:120" ht="14.25" customHeight="1" thickBot="1" x14ac:dyDescent="0.3">
      <c r="C7" s="360"/>
      <c r="D7" s="157">
        <v>1</v>
      </c>
      <c r="E7" s="157">
        <v>2</v>
      </c>
      <c r="F7" s="157">
        <v>3</v>
      </c>
      <c r="G7" s="157">
        <v>4</v>
      </c>
      <c r="H7" s="157">
        <v>5</v>
      </c>
      <c r="I7" s="157">
        <v>6</v>
      </c>
      <c r="J7" s="157">
        <v>7</v>
      </c>
      <c r="K7" s="157">
        <v>8</v>
      </c>
      <c r="L7" s="157">
        <v>9</v>
      </c>
      <c r="M7" s="157">
        <v>10</v>
      </c>
      <c r="N7" s="157">
        <v>11</v>
      </c>
      <c r="O7" s="157">
        <v>12</v>
      </c>
      <c r="P7" s="157">
        <v>13</v>
      </c>
      <c r="Q7" s="157">
        <v>14</v>
      </c>
      <c r="R7" s="157">
        <v>15</v>
      </c>
      <c r="S7" s="157">
        <v>16</v>
      </c>
      <c r="T7" s="157">
        <v>17</v>
      </c>
      <c r="U7" s="157">
        <v>18</v>
      </c>
      <c r="V7" s="157">
        <v>19</v>
      </c>
      <c r="W7" s="157">
        <v>20</v>
      </c>
      <c r="X7" s="157">
        <v>21</v>
      </c>
      <c r="Y7" s="157">
        <v>22</v>
      </c>
      <c r="Z7" s="157">
        <v>23</v>
      </c>
      <c r="AA7" s="157">
        <v>24</v>
      </c>
      <c r="AB7" s="157">
        <v>25</v>
      </c>
      <c r="AC7" s="157">
        <v>26</v>
      </c>
      <c r="AD7" s="157">
        <v>27</v>
      </c>
      <c r="AE7" s="157">
        <v>28</v>
      </c>
      <c r="AF7" s="157">
        <v>29</v>
      </c>
      <c r="AG7" s="157">
        <v>30</v>
      </c>
      <c r="AH7" s="157">
        <v>31</v>
      </c>
      <c r="AI7" s="157">
        <v>32</v>
      </c>
      <c r="AJ7" s="157">
        <v>33</v>
      </c>
      <c r="AK7" s="157">
        <v>34</v>
      </c>
      <c r="AL7" s="157">
        <v>35</v>
      </c>
      <c r="AM7" s="157">
        <v>36</v>
      </c>
      <c r="AN7" s="157">
        <v>37</v>
      </c>
      <c r="AO7" s="157">
        <v>38</v>
      </c>
      <c r="AP7" s="157">
        <v>39</v>
      </c>
      <c r="AQ7" s="157">
        <v>40</v>
      </c>
      <c r="AR7" s="157">
        <v>41</v>
      </c>
      <c r="AS7" s="157">
        <v>42</v>
      </c>
      <c r="AT7" s="157">
        <v>43</v>
      </c>
      <c r="AU7" s="157">
        <v>44</v>
      </c>
      <c r="AV7" s="157">
        <v>45</v>
      </c>
      <c r="AW7" s="157">
        <v>46</v>
      </c>
      <c r="AX7" s="157">
        <v>47</v>
      </c>
      <c r="AY7" s="157">
        <v>48</v>
      </c>
      <c r="AZ7" s="157">
        <v>49</v>
      </c>
      <c r="BA7" s="157">
        <v>50</v>
      </c>
      <c r="BB7" s="157">
        <v>51</v>
      </c>
      <c r="BC7" s="157">
        <v>52</v>
      </c>
      <c r="BD7" s="157">
        <v>53</v>
      </c>
      <c r="BE7" s="157">
        <v>54</v>
      </c>
      <c r="BF7" s="157">
        <v>55</v>
      </c>
      <c r="BG7" s="157">
        <v>56</v>
      </c>
      <c r="BH7" s="157">
        <v>57</v>
      </c>
      <c r="BI7" s="157">
        <v>58</v>
      </c>
      <c r="BJ7" s="157">
        <v>59</v>
      </c>
      <c r="BK7" s="157">
        <v>60</v>
      </c>
      <c r="BL7" s="157">
        <v>61</v>
      </c>
      <c r="BM7" s="157">
        <v>62</v>
      </c>
      <c r="BN7" s="157">
        <v>63</v>
      </c>
      <c r="BO7" s="157">
        <v>64</v>
      </c>
      <c r="BP7" s="157">
        <v>65</v>
      </c>
      <c r="BQ7" s="157">
        <v>66</v>
      </c>
      <c r="BR7" s="157">
        <v>67</v>
      </c>
      <c r="BS7" s="157">
        <v>68</v>
      </c>
      <c r="BT7" s="157">
        <v>69</v>
      </c>
      <c r="BU7" s="157">
        <v>70</v>
      </c>
      <c r="BV7" s="157">
        <v>71</v>
      </c>
      <c r="BW7" s="157">
        <v>72</v>
      </c>
      <c r="BX7" s="157">
        <v>73</v>
      </c>
      <c r="BY7" s="157">
        <v>74</v>
      </c>
      <c r="BZ7" s="157">
        <v>75</v>
      </c>
      <c r="CA7" s="157">
        <v>76</v>
      </c>
      <c r="CB7" s="157">
        <v>77</v>
      </c>
      <c r="CC7" s="157">
        <v>78</v>
      </c>
      <c r="CD7" s="157">
        <v>79</v>
      </c>
      <c r="CE7" s="157">
        <v>80</v>
      </c>
      <c r="CF7" s="157">
        <v>81</v>
      </c>
      <c r="CG7" s="157">
        <v>82</v>
      </c>
      <c r="CH7" s="157">
        <v>83</v>
      </c>
      <c r="CI7" s="157">
        <v>84</v>
      </c>
      <c r="CJ7" s="157">
        <v>85</v>
      </c>
      <c r="CK7" s="157">
        <v>86</v>
      </c>
      <c r="CL7" s="157">
        <v>87</v>
      </c>
      <c r="CM7" s="157">
        <v>88</v>
      </c>
      <c r="CN7" s="157">
        <v>89</v>
      </c>
      <c r="CO7" s="157">
        <v>90</v>
      </c>
      <c r="CP7" s="157">
        <v>91</v>
      </c>
      <c r="CQ7" s="157">
        <v>92</v>
      </c>
      <c r="CR7" s="157">
        <v>93</v>
      </c>
      <c r="CS7" s="157">
        <v>94</v>
      </c>
      <c r="CT7" s="157">
        <v>95</v>
      </c>
      <c r="CU7" s="157">
        <v>96</v>
      </c>
      <c r="CV7" s="157">
        <v>97</v>
      </c>
      <c r="CW7" s="157">
        <v>98</v>
      </c>
      <c r="CX7" s="157">
        <v>99</v>
      </c>
      <c r="CY7" s="157">
        <v>100</v>
      </c>
      <c r="CZ7" s="157">
        <v>101</v>
      </c>
      <c r="DA7" s="157">
        <v>102</v>
      </c>
      <c r="DB7" s="157">
        <v>103</v>
      </c>
      <c r="DC7" s="157">
        <v>104</v>
      </c>
      <c r="DD7" s="157">
        <v>105</v>
      </c>
      <c r="DE7" s="157">
        <v>106</v>
      </c>
      <c r="DF7" s="157">
        <v>107</v>
      </c>
      <c r="DG7" s="157">
        <v>108</v>
      </c>
      <c r="DH7" s="157">
        <v>109</v>
      </c>
      <c r="DI7" s="157">
        <v>110</v>
      </c>
      <c r="DJ7" s="157">
        <v>111</v>
      </c>
      <c r="DK7" s="157">
        <v>112</v>
      </c>
      <c r="DL7" s="157">
        <v>113</v>
      </c>
      <c r="DM7" s="157">
        <v>114</v>
      </c>
      <c r="DN7" s="157">
        <v>115</v>
      </c>
      <c r="DO7" s="157">
        <v>116</v>
      </c>
    </row>
    <row r="8" spans="3:120" ht="16.5" thickTop="1" x14ac:dyDescent="0.25">
      <c r="C8" s="96" t="s">
        <v>92</v>
      </c>
      <c r="D8" s="171">
        <v>1.0626</v>
      </c>
      <c r="E8" s="171">
        <v>2.0327999999999999</v>
      </c>
      <c r="F8" s="171">
        <v>0.4824</v>
      </c>
      <c r="G8" s="171">
        <v>0.26712000000000002</v>
      </c>
      <c r="H8" s="73">
        <v>6.93E-2</v>
      </c>
      <c r="I8" s="73">
        <v>2.1600000000000001E-2</v>
      </c>
      <c r="J8" s="73">
        <v>2.0479999999999999E-3</v>
      </c>
      <c r="K8" s="73">
        <v>6.0559999999999998E-3</v>
      </c>
      <c r="L8" s="73">
        <v>9.7040000000000008E-3</v>
      </c>
      <c r="M8" s="172">
        <v>1.4400000000000001E-3</v>
      </c>
      <c r="N8" s="126">
        <v>4.3200000000000002E-2</v>
      </c>
      <c r="O8" s="126">
        <v>8.6760000000000004E-2</v>
      </c>
      <c r="P8" s="126">
        <v>3.7920000000000002E-2</v>
      </c>
      <c r="Q8" s="74">
        <v>5.04E-2</v>
      </c>
      <c r="R8" s="73">
        <v>4.6800000000000001E-3</v>
      </c>
      <c r="S8" s="75">
        <v>8.0000000000000007E-7</v>
      </c>
      <c r="T8" s="73">
        <v>0.1656</v>
      </c>
      <c r="U8" s="97">
        <v>0.71760000000000002</v>
      </c>
      <c r="V8" s="97">
        <v>9.4E-2</v>
      </c>
      <c r="W8" s="98">
        <v>2.0160000000000001E-2</v>
      </c>
      <c r="X8" s="98">
        <v>1.72E-2</v>
      </c>
      <c r="Y8" s="98">
        <v>0.36143999999999998</v>
      </c>
      <c r="Z8" s="98">
        <v>1.0116000000000001</v>
      </c>
      <c r="AA8" s="98">
        <v>0.42527999999999999</v>
      </c>
      <c r="AB8" s="98">
        <v>0.1608</v>
      </c>
      <c r="AC8" s="98">
        <v>0.29759999999999998</v>
      </c>
      <c r="AD8" s="75">
        <v>8.0000000000000007E-7</v>
      </c>
      <c r="AE8" s="98">
        <v>0.13950000000000001</v>
      </c>
      <c r="AF8" s="98">
        <v>3.0655999999999999E-2</v>
      </c>
      <c r="AG8" s="98">
        <v>4.4704000000000001E-2</v>
      </c>
      <c r="AH8" s="98">
        <v>3.3312000000000001E-2</v>
      </c>
      <c r="AI8" s="98">
        <v>4.1312000000000001E-2</v>
      </c>
      <c r="AJ8" s="98">
        <v>2.368E-2</v>
      </c>
      <c r="AK8" s="98">
        <v>1.3760000000000001E-3</v>
      </c>
      <c r="AL8" s="98">
        <v>6.1663999999999997E-2</v>
      </c>
      <c r="AM8" s="98">
        <v>3.9360000000000003E-3</v>
      </c>
      <c r="AN8" s="99">
        <v>9.486E-2</v>
      </c>
      <c r="AO8" s="128">
        <v>6.3839999999999999E-3</v>
      </c>
      <c r="AP8" s="75">
        <v>2.784E-3</v>
      </c>
      <c r="AQ8" s="75">
        <v>0.14799999999999999</v>
      </c>
      <c r="AR8" s="73">
        <v>9.1999999999999998E-2</v>
      </c>
      <c r="AS8" s="73">
        <v>0.20502000000000001</v>
      </c>
      <c r="AT8" s="73">
        <v>0.13392000000000001</v>
      </c>
      <c r="AU8" s="98">
        <v>1.0019999999999999E-2</v>
      </c>
      <c r="AV8" s="75">
        <v>6.0159999999999998E-2</v>
      </c>
      <c r="AW8" s="98">
        <v>7.8600000000000007E-3</v>
      </c>
      <c r="AX8" s="98">
        <v>1.8519999999999998E-2</v>
      </c>
      <c r="AY8" s="73">
        <v>5.5620000000000003E-2</v>
      </c>
      <c r="AZ8" s="73">
        <v>1.2719999999999999E-3</v>
      </c>
      <c r="BA8" s="75">
        <v>5.1359999999999999E-3</v>
      </c>
      <c r="BB8" s="75">
        <v>2.2079999999999999E-2</v>
      </c>
      <c r="BC8" s="73">
        <v>4.1759999999999999E-2</v>
      </c>
      <c r="BD8" s="98">
        <v>3.4020000000000002E-2</v>
      </c>
      <c r="BE8" s="75">
        <v>8.0000000000000007E-7</v>
      </c>
      <c r="BF8" s="73">
        <v>0.12311999999999999</v>
      </c>
      <c r="BG8" s="98">
        <v>0.19969999999999999</v>
      </c>
      <c r="BH8" s="75">
        <v>0.20059199999999999</v>
      </c>
      <c r="BI8" s="98">
        <v>1.278E-2</v>
      </c>
      <c r="BJ8" s="98">
        <v>0.3216</v>
      </c>
      <c r="BK8" s="74">
        <v>0.4224</v>
      </c>
      <c r="BL8" s="75">
        <v>8.0000000000000007E-7</v>
      </c>
      <c r="BM8" s="75">
        <v>8.0000000000000007E-7</v>
      </c>
      <c r="BN8" s="75">
        <v>8.0000000000000007E-7</v>
      </c>
      <c r="BO8" s="75">
        <v>8.0000000000000007E-7</v>
      </c>
      <c r="BP8" s="75">
        <v>8.0000000000000007E-7</v>
      </c>
      <c r="BQ8" s="75">
        <v>8.0000000000000007E-7</v>
      </c>
      <c r="BR8" s="173">
        <v>5.0400000000000002E-3</v>
      </c>
      <c r="BS8" s="173">
        <v>4.9320000000000003E-2</v>
      </c>
      <c r="BT8" s="173">
        <v>4.2480000000000004E-2</v>
      </c>
      <c r="BU8" s="173">
        <v>6.0240000000000002E-2</v>
      </c>
      <c r="BV8" s="75">
        <v>8.0000000000000007E-7</v>
      </c>
      <c r="BW8" s="75">
        <v>8.0000000000000007E-7</v>
      </c>
      <c r="BX8" s="73">
        <v>1.1183999999999999E-2</v>
      </c>
      <c r="BY8" s="73">
        <v>7.0200000000000002E-3</v>
      </c>
      <c r="BZ8" s="73">
        <v>4.1520000000000001E-2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73">
        <v>3.492E-2</v>
      </c>
      <c r="CH8" s="38">
        <v>0</v>
      </c>
      <c r="CI8" s="38">
        <v>0</v>
      </c>
      <c r="CJ8" s="73">
        <v>0.19367999999999999</v>
      </c>
      <c r="CK8" s="73">
        <v>0.30312</v>
      </c>
      <c r="CL8" s="174">
        <v>0</v>
      </c>
      <c r="CM8" s="73">
        <v>0.22800000000000001</v>
      </c>
      <c r="CN8" s="73">
        <v>0.14219999999999999</v>
      </c>
      <c r="CO8" s="73">
        <v>6.6600000000000006E-2</v>
      </c>
      <c r="CP8" s="174">
        <v>0</v>
      </c>
      <c r="CQ8" s="174">
        <v>2E-3</v>
      </c>
      <c r="CR8" s="73">
        <v>0.27839999999999998</v>
      </c>
      <c r="CS8" s="38">
        <v>0</v>
      </c>
      <c r="CT8" s="38">
        <v>0</v>
      </c>
      <c r="CU8" s="38"/>
      <c r="CV8" s="38"/>
      <c r="CW8" s="73">
        <v>1.518</v>
      </c>
      <c r="CX8" s="73">
        <v>1.4982</v>
      </c>
      <c r="CY8" s="73">
        <v>10.045199999999999</v>
      </c>
      <c r="CZ8" s="38">
        <v>0</v>
      </c>
      <c r="DA8" s="38">
        <v>0</v>
      </c>
      <c r="DB8" s="73">
        <v>2.8E-3</v>
      </c>
      <c r="DC8" s="174">
        <v>0</v>
      </c>
      <c r="DD8" s="174">
        <v>0</v>
      </c>
      <c r="DE8" s="73">
        <v>1.7241</v>
      </c>
      <c r="DF8" s="38">
        <v>0</v>
      </c>
      <c r="DG8" s="38">
        <v>0</v>
      </c>
      <c r="DH8" s="38">
        <v>0</v>
      </c>
      <c r="DI8" s="38">
        <v>0</v>
      </c>
      <c r="DJ8" s="174">
        <v>2E-3</v>
      </c>
      <c r="DK8" s="174">
        <v>0</v>
      </c>
      <c r="DL8" s="174">
        <v>0</v>
      </c>
      <c r="DM8" s="174">
        <v>0</v>
      </c>
      <c r="DN8" s="174">
        <v>0</v>
      </c>
      <c r="DO8" s="174">
        <v>0</v>
      </c>
      <c r="DP8" s="100">
        <f>SUM(D8:DO8)</f>
        <v>26.305088800000004</v>
      </c>
    </row>
    <row r="9" spans="3:120" ht="15.75" x14ac:dyDescent="0.25">
      <c r="C9" s="101" t="s">
        <v>93</v>
      </c>
      <c r="D9" s="171">
        <v>1.0595999999999999</v>
      </c>
      <c r="E9" s="171">
        <v>2.0310000000000001</v>
      </c>
      <c r="F9" s="171">
        <v>0.48311999999999999</v>
      </c>
      <c r="G9" s="171">
        <v>0.26748000000000005</v>
      </c>
      <c r="H9" s="73">
        <v>7.1279999999999996E-2</v>
      </c>
      <c r="I9" s="73">
        <v>2.1600000000000001E-2</v>
      </c>
      <c r="J9" s="73">
        <v>2.1199999999999999E-3</v>
      </c>
      <c r="K9" s="73">
        <v>6.0639999999999999E-3</v>
      </c>
      <c r="L9" s="73">
        <v>1.1136E-2</v>
      </c>
      <c r="M9" s="172">
        <v>1.4319999999999999E-3</v>
      </c>
      <c r="N9" s="126">
        <v>4.0680000000000001E-2</v>
      </c>
      <c r="O9" s="126">
        <v>8.6220000000000005E-2</v>
      </c>
      <c r="P9" s="126">
        <v>3.8039999999999997E-2</v>
      </c>
      <c r="Q9" s="74">
        <v>3.5639999999999998E-2</v>
      </c>
      <c r="R9" s="73">
        <v>4.6800000000000001E-3</v>
      </c>
      <c r="S9" s="75">
        <v>1.0000000000000002E-6</v>
      </c>
      <c r="T9" s="73">
        <v>0.14399999999999999</v>
      </c>
      <c r="U9" s="97">
        <v>0.69455999999999996</v>
      </c>
      <c r="V9" s="97">
        <v>9.2999999999999999E-2</v>
      </c>
      <c r="W9" s="73">
        <v>1.9709999999999998E-2</v>
      </c>
      <c r="X9" s="73">
        <v>1.6119999999999999E-2</v>
      </c>
      <c r="Y9" s="73">
        <v>0.35424</v>
      </c>
      <c r="Z9" s="73">
        <v>1.0209600000000001</v>
      </c>
      <c r="AA9" s="73">
        <v>0.42431999999999997</v>
      </c>
      <c r="AB9" s="73">
        <v>0.16367999999999999</v>
      </c>
      <c r="AC9" s="73">
        <v>0.29759999999999998</v>
      </c>
      <c r="AD9" s="75">
        <v>1.0000000000000002E-6</v>
      </c>
      <c r="AE9" s="73">
        <v>0.13608000000000001</v>
      </c>
      <c r="AF9" s="73">
        <v>3.8688E-2</v>
      </c>
      <c r="AG9" s="73">
        <v>4.4223999999999999E-2</v>
      </c>
      <c r="AH9" s="73">
        <v>3.1392000000000003E-2</v>
      </c>
      <c r="AI9" s="73">
        <v>4.8064000000000003E-2</v>
      </c>
      <c r="AJ9" s="73">
        <v>2.3872000000000001E-2</v>
      </c>
      <c r="AK9" s="73">
        <v>1.3760000000000001E-3</v>
      </c>
      <c r="AL9" s="73">
        <v>6.1792E-2</v>
      </c>
      <c r="AM9" s="73">
        <v>3.9839999999999997E-3</v>
      </c>
      <c r="AN9" s="102">
        <v>9.4320000000000001E-2</v>
      </c>
      <c r="AO9" s="102">
        <v>6.3839999999999999E-3</v>
      </c>
      <c r="AP9" s="75">
        <v>2.784E-3</v>
      </c>
      <c r="AQ9" s="75">
        <v>0.13100000000000001</v>
      </c>
      <c r="AR9" s="73">
        <v>8.6999999999999994E-2</v>
      </c>
      <c r="AS9" s="73">
        <v>0.18612000000000001</v>
      </c>
      <c r="AT9" s="73">
        <v>0.13914000000000001</v>
      </c>
      <c r="AU9" s="73">
        <v>9.9399999999999992E-3</v>
      </c>
      <c r="AV9" s="75">
        <v>6.9620000000000001E-2</v>
      </c>
      <c r="AW9" s="73">
        <v>8.3400000000000002E-3</v>
      </c>
      <c r="AX9" s="73">
        <v>1.84E-2</v>
      </c>
      <c r="AY9" s="73">
        <v>9.4320000000000001E-2</v>
      </c>
      <c r="AZ9" s="73">
        <v>6.96E-4</v>
      </c>
      <c r="BA9" s="75">
        <v>5.0879999999999996E-3</v>
      </c>
      <c r="BB9" s="75">
        <v>2.196E-2</v>
      </c>
      <c r="BC9" s="73">
        <v>4.1160000000000002E-2</v>
      </c>
      <c r="BD9" s="73">
        <v>3.3930000000000002E-2</v>
      </c>
      <c r="BE9" s="75">
        <v>1.0000000000000002E-6</v>
      </c>
      <c r="BF9" s="73">
        <v>0.12375</v>
      </c>
      <c r="BG9" s="73">
        <v>0.19789999999999999</v>
      </c>
      <c r="BH9" s="75">
        <v>0.20068800000000001</v>
      </c>
      <c r="BI9" s="73">
        <v>1.2330000000000001E-2</v>
      </c>
      <c r="BJ9" s="73">
        <v>0.2928</v>
      </c>
      <c r="BK9" s="74">
        <v>0.4224</v>
      </c>
      <c r="BL9" s="75">
        <v>1.0000000000000002E-6</v>
      </c>
      <c r="BM9" s="75">
        <v>1.0000000000000002E-6</v>
      </c>
      <c r="BN9" s="75">
        <v>1.0000000000000002E-6</v>
      </c>
      <c r="BO9" s="75">
        <v>1.0000000000000002E-6</v>
      </c>
      <c r="BP9" s="75">
        <v>1.0000000000000002E-6</v>
      </c>
      <c r="BQ9" s="75">
        <v>1.0000000000000002E-6</v>
      </c>
      <c r="BR9" s="173">
        <v>5.0400000000000002E-3</v>
      </c>
      <c r="BS9" s="173">
        <v>4.8960000000000004E-2</v>
      </c>
      <c r="BT9" s="173">
        <v>4.0800000000000003E-2</v>
      </c>
      <c r="BU9" s="173">
        <v>5.9279999999999999E-2</v>
      </c>
      <c r="BV9" s="75">
        <v>1.0000000000000002E-6</v>
      </c>
      <c r="BW9" s="75">
        <v>1.0000000000000002E-6</v>
      </c>
      <c r="BX9" s="73">
        <v>1.1195999999999999E-2</v>
      </c>
      <c r="BY9" s="73">
        <v>5.94E-3</v>
      </c>
      <c r="BZ9" s="73">
        <v>4.1759999999999999E-2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73">
        <v>3.5279999999999999E-2</v>
      </c>
      <c r="CH9" s="38">
        <v>0</v>
      </c>
      <c r="CI9" s="38">
        <v>0</v>
      </c>
      <c r="CJ9" s="73">
        <v>0.20448</v>
      </c>
      <c r="CK9" s="73">
        <v>0.32435999999999998</v>
      </c>
      <c r="CL9" s="174">
        <v>0</v>
      </c>
      <c r="CM9" s="73">
        <v>0.23400000000000001</v>
      </c>
      <c r="CN9" s="73">
        <v>0.14280000000000001</v>
      </c>
      <c r="CO9" s="73">
        <v>6.6600000000000006E-2</v>
      </c>
      <c r="CP9" s="174">
        <v>0</v>
      </c>
      <c r="CQ9" s="174">
        <v>2E-3</v>
      </c>
      <c r="CR9" s="73">
        <v>0.25800000000000001</v>
      </c>
      <c r="CS9" s="38">
        <v>0</v>
      </c>
      <c r="CT9" s="38">
        <v>0</v>
      </c>
      <c r="CU9" s="38"/>
      <c r="CV9" s="38"/>
      <c r="CW9" s="73">
        <v>1.419</v>
      </c>
      <c r="CX9" s="73">
        <v>1.5114000000000001</v>
      </c>
      <c r="CY9" s="73">
        <v>7.6494</v>
      </c>
      <c r="CZ9" s="38">
        <v>0</v>
      </c>
      <c r="DA9" s="38">
        <v>0</v>
      </c>
      <c r="DB9" s="73">
        <v>2.8E-3</v>
      </c>
      <c r="DC9" s="174">
        <v>0</v>
      </c>
      <c r="DD9" s="174">
        <v>0</v>
      </c>
      <c r="DE9" s="73">
        <v>1.6611</v>
      </c>
      <c r="DF9" s="38">
        <v>0</v>
      </c>
      <c r="DG9" s="38">
        <v>0</v>
      </c>
      <c r="DH9" s="38">
        <v>0</v>
      </c>
      <c r="DI9" s="38">
        <v>0</v>
      </c>
      <c r="DJ9" s="174">
        <v>2E-3</v>
      </c>
      <c r="DK9" s="174">
        <v>0</v>
      </c>
      <c r="DL9" s="174">
        <v>0</v>
      </c>
      <c r="DM9" s="174">
        <v>0</v>
      </c>
      <c r="DN9" s="174">
        <v>0</v>
      </c>
      <c r="DO9" s="174">
        <v>0</v>
      </c>
      <c r="DP9" s="100">
        <f t="shared" ref="DP9:DP31" si="0">SUM(D9:DO9)</f>
        <v>23.704030999999993</v>
      </c>
    </row>
    <row r="10" spans="3:120" ht="15.75" x14ac:dyDescent="0.25">
      <c r="C10" s="101" t="s">
        <v>94</v>
      </c>
      <c r="D10" s="171">
        <v>1.0620000000000001</v>
      </c>
      <c r="E10" s="171">
        <v>2.0304000000000002</v>
      </c>
      <c r="F10" s="171">
        <v>0.48311999999999999</v>
      </c>
      <c r="G10" s="171">
        <v>0.26712000000000002</v>
      </c>
      <c r="H10" s="73">
        <v>3.15E-2</v>
      </c>
      <c r="I10" s="73">
        <v>2.1000000000000001E-2</v>
      </c>
      <c r="J10" s="73">
        <v>1.9919999999999998E-3</v>
      </c>
      <c r="K10" s="73">
        <v>6.0639999999999999E-3</v>
      </c>
      <c r="L10" s="73">
        <v>9.672E-3</v>
      </c>
      <c r="M10" s="172">
        <v>1.4159999999999999E-3</v>
      </c>
      <c r="N10" s="126">
        <v>4.0320000000000002E-2</v>
      </c>
      <c r="O10" s="126">
        <v>8.6400000000000005E-2</v>
      </c>
      <c r="P10" s="126">
        <v>3.8399999999999997E-2</v>
      </c>
      <c r="Q10" s="74">
        <v>3.5520000000000003E-2</v>
      </c>
      <c r="R10" s="73">
        <v>4.7999999999999996E-3</v>
      </c>
      <c r="S10" s="75">
        <v>8.0000000000000007E-7</v>
      </c>
      <c r="T10" s="73">
        <v>0.14399999999999999</v>
      </c>
      <c r="U10" s="97">
        <v>0.68832000000000004</v>
      </c>
      <c r="V10" s="97">
        <v>9.5000000000000001E-2</v>
      </c>
      <c r="W10" s="73">
        <v>1.9439999999999999E-2</v>
      </c>
      <c r="X10" s="73">
        <v>1.636E-2</v>
      </c>
      <c r="Y10" s="73">
        <v>0.35927999999999999</v>
      </c>
      <c r="Z10" s="73">
        <v>1.0245599999999999</v>
      </c>
      <c r="AA10" s="73">
        <v>0.42671999999999999</v>
      </c>
      <c r="AB10" s="73">
        <v>0.15215999999999999</v>
      </c>
      <c r="AC10" s="73">
        <v>0.30912000000000001</v>
      </c>
      <c r="AD10" s="75">
        <v>8.0000000000000007E-7</v>
      </c>
      <c r="AE10" s="73">
        <v>0.13014000000000001</v>
      </c>
      <c r="AF10" s="73">
        <v>3.8943999999999999E-2</v>
      </c>
      <c r="AG10" s="73">
        <v>4.4352000000000003E-2</v>
      </c>
      <c r="AH10" s="73">
        <v>3.5327999999999998E-2</v>
      </c>
      <c r="AI10" s="73">
        <v>4.5184000000000002E-2</v>
      </c>
      <c r="AJ10" s="73">
        <v>2.3552E-2</v>
      </c>
      <c r="AK10" s="73">
        <v>1.3760000000000001E-3</v>
      </c>
      <c r="AL10" s="73">
        <v>6.1727999999999998E-2</v>
      </c>
      <c r="AM10" s="73">
        <v>4.4000000000000003E-3</v>
      </c>
      <c r="AN10" s="102">
        <v>9.468E-2</v>
      </c>
      <c r="AO10" s="102">
        <v>6.4320000000000002E-3</v>
      </c>
      <c r="AP10" s="75">
        <v>2.784E-3</v>
      </c>
      <c r="AQ10" s="75">
        <v>0.13200000000000001</v>
      </c>
      <c r="AR10" s="73">
        <v>8.6999999999999994E-2</v>
      </c>
      <c r="AS10" s="73">
        <v>0.1764</v>
      </c>
      <c r="AT10" s="73">
        <v>0.15479999999999999</v>
      </c>
      <c r="AU10" s="73">
        <v>9.92E-3</v>
      </c>
      <c r="AV10" s="75">
        <v>6.9080000000000003E-2</v>
      </c>
      <c r="AW10" s="73">
        <v>8.1600000000000006E-3</v>
      </c>
      <c r="AX10" s="73">
        <v>1.84E-2</v>
      </c>
      <c r="AY10" s="73">
        <v>8.9459999999999998E-2</v>
      </c>
      <c r="AZ10" s="73">
        <v>7.2000000000000005E-4</v>
      </c>
      <c r="BA10" s="75">
        <v>4.5360000000000001E-3</v>
      </c>
      <c r="BB10" s="75">
        <v>2.112E-2</v>
      </c>
      <c r="BC10" s="73">
        <v>4.1399999999999999E-2</v>
      </c>
      <c r="BD10" s="73">
        <v>3.4200000000000001E-2</v>
      </c>
      <c r="BE10" s="75">
        <v>8.0000000000000007E-7</v>
      </c>
      <c r="BF10" s="73">
        <v>0.12438</v>
      </c>
      <c r="BG10" s="73">
        <v>0.1943</v>
      </c>
      <c r="BH10" s="75">
        <v>0.201456</v>
      </c>
      <c r="BI10" s="73">
        <v>1.0829999999999999E-2</v>
      </c>
      <c r="BJ10" s="73">
        <v>0.3024</v>
      </c>
      <c r="BK10" s="74">
        <v>0.42720000000000002</v>
      </c>
      <c r="BL10" s="75">
        <v>8.0000000000000007E-7</v>
      </c>
      <c r="BM10" s="75">
        <v>8.0000000000000007E-7</v>
      </c>
      <c r="BN10" s="75">
        <v>8.0000000000000007E-7</v>
      </c>
      <c r="BO10" s="75">
        <v>8.0000000000000007E-7</v>
      </c>
      <c r="BP10" s="75">
        <v>8.0000000000000007E-7</v>
      </c>
      <c r="BQ10" s="75">
        <v>8.0000000000000007E-7</v>
      </c>
      <c r="BR10" s="173">
        <v>5.0400000000000002E-3</v>
      </c>
      <c r="BS10" s="173">
        <v>4.8960000000000004E-2</v>
      </c>
      <c r="BT10" s="173">
        <v>4.1759999999999999E-2</v>
      </c>
      <c r="BU10" s="173">
        <v>5.9040000000000002E-2</v>
      </c>
      <c r="BV10" s="75">
        <v>8.0000000000000007E-7</v>
      </c>
      <c r="BW10" s="75">
        <v>8.0000000000000007E-7</v>
      </c>
      <c r="BX10" s="73">
        <v>1.1207999999999999E-2</v>
      </c>
      <c r="BY10" s="73">
        <v>6.6600000000000001E-3</v>
      </c>
      <c r="BZ10" s="73">
        <v>4.1880000000000001E-2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73">
        <v>3.456E-2</v>
      </c>
      <c r="CH10" s="38">
        <v>0</v>
      </c>
      <c r="CI10" s="38">
        <v>0</v>
      </c>
      <c r="CJ10" s="73">
        <v>0.21564</v>
      </c>
      <c r="CK10" s="73">
        <v>0.31572</v>
      </c>
      <c r="CL10" s="174">
        <v>0</v>
      </c>
      <c r="CM10" s="73">
        <v>0.21959999999999999</v>
      </c>
      <c r="CN10" s="73">
        <v>0.14219999999999999</v>
      </c>
      <c r="CO10" s="73">
        <v>6.6000000000000003E-2</v>
      </c>
      <c r="CP10" s="174">
        <v>0</v>
      </c>
      <c r="CQ10" s="174">
        <v>2E-3</v>
      </c>
      <c r="CR10" s="73">
        <v>0.26340000000000002</v>
      </c>
      <c r="CS10" s="38">
        <v>0</v>
      </c>
      <c r="CT10" s="38">
        <v>0</v>
      </c>
      <c r="CU10" s="38"/>
      <c r="CV10" s="38"/>
      <c r="CW10" s="73">
        <v>1.4388000000000001</v>
      </c>
      <c r="CX10" s="73">
        <v>1.4057999999999999</v>
      </c>
      <c r="CY10" s="73">
        <v>7.7946</v>
      </c>
      <c r="CZ10" s="38">
        <v>0</v>
      </c>
      <c r="DA10" s="38">
        <v>0</v>
      </c>
      <c r="DB10" s="73">
        <v>2.8E-3</v>
      </c>
      <c r="DC10" s="174">
        <v>0</v>
      </c>
      <c r="DD10" s="174">
        <v>0</v>
      </c>
      <c r="DE10" s="73">
        <v>1.6638999999999999</v>
      </c>
      <c r="DF10" s="38">
        <v>0</v>
      </c>
      <c r="DG10" s="38">
        <v>0</v>
      </c>
      <c r="DH10" s="38">
        <v>0</v>
      </c>
      <c r="DI10" s="38">
        <v>0</v>
      </c>
      <c r="DJ10" s="174">
        <v>2E-3</v>
      </c>
      <c r="DK10" s="174">
        <v>0</v>
      </c>
      <c r="DL10" s="174">
        <v>0</v>
      </c>
      <c r="DM10" s="174">
        <v>0</v>
      </c>
      <c r="DN10" s="174">
        <v>0</v>
      </c>
      <c r="DO10" s="174">
        <v>0</v>
      </c>
      <c r="DP10" s="100">
        <f t="shared" si="0"/>
        <v>23.732922800000008</v>
      </c>
    </row>
    <row r="11" spans="3:120" ht="15.75" x14ac:dyDescent="0.25">
      <c r="C11" s="101" t="s">
        <v>95</v>
      </c>
      <c r="D11" s="171">
        <v>1.0572000000000001</v>
      </c>
      <c r="E11" s="171">
        <v>2.0184000000000002</v>
      </c>
      <c r="F11" s="171">
        <v>0.48168</v>
      </c>
      <c r="G11" s="171">
        <v>0.26712000000000002</v>
      </c>
      <c r="H11" s="73">
        <v>7.2359999999999994E-2</v>
      </c>
      <c r="I11" s="73">
        <v>1.932E-2</v>
      </c>
      <c r="J11" s="73">
        <v>2.0720000000000001E-3</v>
      </c>
      <c r="K11" s="73">
        <v>6.0639999999999999E-3</v>
      </c>
      <c r="L11" s="73">
        <v>9.6880000000000004E-3</v>
      </c>
      <c r="M11" s="172">
        <v>1.4319999999999999E-3</v>
      </c>
      <c r="N11" s="126">
        <v>4.086E-2</v>
      </c>
      <c r="O11" s="126">
        <v>8.5680000000000006E-2</v>
      </c>
      <c r="P11" s="126">
        <v>3.8159999999999999E-2</v>
      </c>
      <c r="Q11" s="74">
        <v>3.576E-2</v>
      </c>
      <c r="R11" s="73">
        <v>4.6800000000000001E-3</v>
      </c>
      <c r="S11" s="75">
        <v>1.0000000000000002E-6</v>
      </c>
      <c r="T11" s="73">
        <v>0.15840000000000001</v>
      </c>
      <c r="U11" s="97">
        <v>0.75168000000000001</v>
      </c>
      <c r="V11" s="97">
        <v>9.5000000000000001E-2</v>
      </c>
      <c r="W11" s="73">
        <v>1.899E-2</v>
      </c>
      <c r="X11" s="73">
        <v>1.6119999999999999E-2</v>
      </c>
      <c r="Y11" s="73">
        <v>0.37872</v>
      </c>
      <c r="Z11" s="73">
        <v>1.01448</v>
      </c>
      <c r="AA11" s="73">
        <v>0.43247999999999998</v>
      </c>
      <c r="AB11" s="73">
        <v>0.15312000000000001</v>
      </c>
      <c r="AC11" s="73">
        <v>0.30528</v>
      </c>
      <c r="AD11" s="75">
        <v>1.0000000000000002E-6</v>
      </c>
      <c r="AE11" s="73">
        <v>0.12995999999999999</v>
      </c>
      <c r="AF11" s="73">
        <v>3.4751999999999998E-2</v>
      </c>
      <c r="AG11" s="73">
        <v>4.4288000000000001E-2</v>
      </c>
      <c r="AH11" s="73">
        <v>3.2800000000000003E-2</v>
      </c>
      <c r="AI11" s="73">
        <v>4.0640000000000003E-2</v>
      </c>
      <c r="AJ11" s="73">
        <v>2.4032000000000001E-2</v>
      </c>
      <c r="AK11" s="73">
        <v>1.3760000000000001E-3</v>
      </c>
      <c r="AL11" s="73">
        <v>6.1823999999999997E-2</v>
      </c>
      <c r="AM11" s="73">
        <v>4.4159999999999998E-3</v>
      </c>
      <c r="AN11" s="102">
        <v>9.3960000000000002E-2</v>
      </c>
      <c r="AO11" s="102">
        <v>6.4079999999999996E-3</v>
      </c>
      <c r="AP11" s="75">
        <v>2.9039999999999999E-3</v>
      </c>
      <c r="AQ11" s="75">
        <v>0.13900000000000001</v>
      </c>
      <c r="AR11" s="73">
        <v>8.5000000000000006E-2</v>
      </c>
      <c r="AS11" s="73">
        <v>0.17676</v>
      </c>
      <c r="AT11" s="73">
        <v>0.14399999999999999</v>
      </c>
      <c r="AU11" s="73">
        <v>1.0059999999999999E-2</v>
      </c>
      <c r="AV11" s="75">
        <v>6.9260000000000002E-2</v>
      </c>
      <c r="AW11" s="73">
        <v>8.0400000000000003E-3</v>
      </c>
      <c r="AX11" s="73">
        <v>1.8519999999999998E-2</v>
      </c>
      <c r="AY11" s="73">
        <v>9.1980000000000006E-2</v>
      </c>
      <c r="AZ11" s="73">
        <v>9.8400000000000007E-4</v>
      </c>
      <c r="BA11" s="75">
        <v>4.7280000000000004E-3</v>
      </c>
      <c r="BB11" s="75">
        <v>2.1839999999999998E-2</v>
      </c>
      <c r="BC11" s="73">
        <v>4.104E-2</v>
      </c>
      <c r="BD11" s="73">
        <v>3.6179999999999997E-2</v>
      </c>
      <c r="BE11" s="75">
        <v>1.0000000000000002E-6</v>
      </c>
      <c r="BF11" s="73">
        <v>0.12734999999999999</v>
      </c>
      <c r="BG11" s="73">
        <v>0.1943</v>
      </c>
      <c r="BH11" s="75">
        <v>0.20102400000000001</v>
      </c>
      <c r="BI11" s="73">
        <v>9.6600000000000002E-3</v>
      </c>
      <c r="BJ11" s="73">
        <v>0.29759999999999998</v>
      </c>
      <c r="BK11" s="74">
        <v>0.4224</v>
      </c>
      <c r="BL11" s="75">
        <v>1.0000000000000002E-6</v>
      </c>
      <c r="BM11" s="75">
        <v>1.0000000000000002E-6</v>
      </c>
      <c r="BN11" s="75">
        <v>1.0000000000000002E-6</v>
      </c>
      <c r="BO11" s="75">
        <v>1.0000000000000002E-6</v>
      </c>
      <c r="BP11" s="75">
        <v>1.0000000000000002E-6</v>
      </c>
      <c r="BQ11" s="75">
        <v>1.0000000000000002E-6</v>
      </c>
      <c r="BR11" s="173">
        <v>5.0400000000000002E-3</v>
      </c>
      <c r="BS11" s="173">
        <v>4.9320000000000003E-2</v>
      </c>
      <c r="BT11" s="173">
        <v>4.1280000000000004E-2</v>
      </c>
      <c r="BU11" s="173">
        <v>5.8799999999999998E-2</v>
      </c>
      <c r="BV11" s="75">
        <v>1.0000000000000002E-6</v>
      </c>
      <c r="BW11" s="75">
        <v>1.0000000000000002E-6</v>
      </c>
      <c r="BX11" s="73">
        <v>1.1244000000000001E-2</v>
      </c>
      <c r="BY11" s="73">
        <v>6.3E-3</v>
      </c>
      <c r="BZ11" s="73">
        <v>4.1759999999999999E-2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73">
        <v>3.3480000000000003E-2</v>
      </c>
      <c r="CH11" s="38">
        <v>0</v>
      </c>
      <c r="CI11" s="38">
        <v>0</v>
      </c>
      <c r="CJ11" s="73">
        <v>0.19944000000000001</v>
      </c>
      <c r="CK11" s="73">
        <v>0.30348000000000003</v>
      </c>
      <c r="CL11" s="174">
        <v>0</v>
      </c>
      <c r="CM11" s="73">
        <v>0.2112</v>
      </c>
      <c r="CN11" s="73">
        <v>0.13980000000000001</v>
      </c>
      <c r="CO11" s="73">
        <v>6.54E-2</v>
      </c>
      <c r="CP11" s="174">
        <v>0</v>
      </c>
      <c r="CQ11" s="174">
        <v>2E-3</v>
      </c>
      <c r="CR11" s="73">
        <v>0.26939999999999997</v>
      </c>
      <c r="CS11" s="38">
        <v>0</v>
      </c>
      <c r="CT11" s="38">
        <v>0</v>
      </c>
      <c r="CU11" s="38"/>
      <c r="CV11" s="38"/>
      <c r="CW11" s="73">
        <v>1.6632</v>
      </c>
      <c r="CX11" s="73">
        <v>1.4388000000000001</v>
      </c>
      <c r="CY11" s="73">
        <v>7.1807999999999996</v>
      </c>
      <c r="CZ11" s="38">
        <v>0</v>
      </c>
      <c r="DA11" s="38">
        <v>0</v>
      </c>
      <c r="DB11" s="73">
        <v>2.8E-3</v>
      </c>
      <c r="DC11" s="174">
        <v>0</v>
      </c>
      <c r="DD11" s="174">
        <v>0</v>
      </c>
      <c r="DE11" s="73">
        <v>1.6345000000000001</v>
      </c>
      <c r="DF11" s="38">
        <v>0</v>
      </c>
      <c r="DG11" s="38">
        <v>0</v>
      </c>
      <c r="DH11" s="38">
        <v>0</v>
      </c>
      <c r="DI11" s="38">
        <v>0</v>
      </c>
      <c r="DJ11" s="174">
        <v>2E-3</v>
      </c>
      <c r="DK11" s="174">
        <v>0</v>
      </c>
      <c r="DL11" s="174">
        <v>0</v>
      </c>
      <c r="DM11" s="174">
        <v>0</v>
      </c>
      <c r="DN11" s="174">
        <v>0</v>
      </c>
      <c r="DO11" s="174">
        <v>0</v>
      </c>
      <c r="DP11" s="100">
        <f t="shared" si="0"/>
        <v>23.401886999999988</v>
      </c>
    </row>
    <row r="12" spans="3:120" ht="15.75" x14ac:dyDescent="0.25">
      <c r="C12" s="101" t="s">
        <v>96</v>
      </c>
      <c r="D12" s="171">
        <v>1.038</v>
      </c>
      <c r="E12" s="171">
        <v>2.0304000000000002</v>
      </c>
      <c r="F12" s="171">
        <v>0.48311999999999999</v>
      </c>
      <c r="G12" s="171">
        <v>0.26639999999999997</v>
      </c>
      <c r="H12" s="73">
        <v>5.5079999999999997E-2</v>
      </c>
      <c r="I12" s="73">
        <v>1.932E-2</v>
      </c>
      <c r="J12" s="73">
        <v>2.1120000000000002E-3</v>
      </c>
      <c r="K12" s="73">
        <v>6.0480000000000004E-3</v>
      </c>
      <c r="L12" s="73">
        <v>9.7680000000000006E-3</v>
      </c>
      <c r="M12" s="172">
        <v>1.4480000000000001E-3</v>
      </c>
      <c r="N12" s="126">
        <v>4.3920000000000001E-2</v>
      </c>
      <c r="O12" s="126">
        <v>8.6400000000000005E-2</v>
      </c>
      <c r="P12" s="126">
        <v>3.7920000000000002E-2</v>
      </c>
      <c r="Q12" s="74">
        <v>4.5600000000000002E-2</v>
      </c>
      <c r="R12" s="73">
        <v>4.7999999999999996E-3</v>
      </c>
      <c r="S12" s="75">
        <v>8.0000000000000007E-7</v>
      </c>
      <c r="T12" s="73">
        <v>0.216</v>
      </c>
      <c r="U12" s="97">
        <v>0.53856000000000004</v>
      </c>
      <c r="V12" s="97">
        <v>9.4E-2</v>
      </c>
      <c r="W12" s="73">
        <v>1.89E-2</v>
      </c>
      <c r="X12" s="73">
        <v>1.6E-2</v>
      </c>
      <c r="Y12" s="73">
        <v>0.38735999999999998</v>
      </c>
      <c r="Z12" s="73">
        <v>0.99719999999999998</v>
      </c>
      <c r="AA12" s="73">
        <v>0.432</v>
      </c>
      <c r="AB12" s="73">
        <v>0.16416</v>
      </c>
      <c r="AC12" s="73">
        <v>0.30143999999999999</v>
      </c>
      <c r="AD12" s="75">
        <v>8.0000000000000007E-7</v>
      </c>
      <c r="AE12" s="73">
        <v>0.13158</v>
      </c>
      <c r="AF12" s="73">
        <v>4.0960000000000003E-2</v>
      </c>
      <c r="AG12" s="73">
        <v>4.48E-2</v>
      </c>
      <c r="AH12" s="73">
        <v>3.2767999999999999E-2</v>
      </c>
      <c r="AI12" s="73">
        <v>4.6816000000000003E-2</v>
      </c>
      <c r="AJ12" s="73">
        <v>2.3968E-2</v>
      </c>
      <c r="AK12" s="73">
        <v>1.3439999999999999E-3</v>
      </c>
      <c r="AL12" s="73">
        <v>6.0864000000000001E-2</v>
      </c>
      <c r="AM12" s="73">
        <v>4.0159999999999996E-3</v>
      </c>
      <c r="AN12" s="102">
        <v>9.3600000000000003E-2</v>
      </c>
      <c r="AO12" s="102">
        <v>6.4079999999999996E-3</v>
      </c>
      <c r="AP12" s="75">
        <v>2.784E-3</v>
      </c>
      <c r="AQ12" s="75">
        <v>0.14099999999999999</v>
      </c>
      <c r="AR12" s="73">
        <v>8.4000000000000005E-2</v>
      </c>
      <c r="AS12" s="73">
        <v>0.1701</v>
      </c>
      <c r="AT12" s="73">
        <v>0.13517999999999999</v>
      </c>
      <c r="AU12" s="73">
        <v>9.92E-3</v>
      </c>
      <c r="AV12" s="75">
        <v>6.9440000000000002E-2</v>
      </c>
      <c r="AW12" s="73">
        <v>7.8600000000000007E-3</v>
      </c>
      <c r="AX12" s="73">
        <v>1.8280000000000001E-2</v>
      </c>
      <c r="AY12" s="73">
        <v>6.4640000000000003E-2</v>
      </c>
      <c r="AZ12" s="73">
        <v>9.8400000000000007E-4</v>
      </c>
      <c r="BA12" s="75">
        <v>5.5199999999999997E-3</v>
      </c>
      <c r="BB12" s="75">
        <v>2.1600000000000001E-2</v>
      </c>
      <c r="BC12" s="73">
        <v>4.1520000000000001E-2</v>
      </c>
      <c r="BD12" s="73">
        <v>3.5099999999999999E-2</v>
      </c>
      <c r="BE12" s="75">
        <v>8.0000000000000007E-7</v>
      </c>
      <c r="BF12" s="73">
        <v>0.11952</v>
      </c>
      <c r="BG12" s="73">
        <v>0.24199999999999999</v>
      </c>
      <c r="BH12" s="75">
        <v>0.20097599999999999</v>
      </c>
      <c r="BI12" s="73">
        <v>9.7800000000000005E-3</v>
      </c>
      <c r="BJ12" s="73">
        <v>0.30719999999999997</v>
      </c>
      <c r="BK12" s="74">
        <v>0.4224</v>
      </c>
      <c r="BL12" s="75">
        <v>8.0000000000000007E-7</v>
      </c>
      <c r="BM12" s="75">
        <v>8.0000000000000007E-7</v>
      </c>
      <c r="BN12" s="75">
        <v>8.0000000000000007E-7</v>
      </c>
      <c r="BO12" s="75">
        <v>8.0000000000000007E-7</v>
      </c>
      <c r="BP12" s="75">
        <v>8.0000000000000007E-7</v>
      </c>
      <c r="BQ12" s="75">
        <v>8.0000000000000007E-7</v>
      </c>
      <c r="BR12" s="173">
        <v>5.0400000000000002E-3</v>
      </c>
      <c r="BS12" s="173">
        <v>4.8960000000000004E-2</v>
      </c>
      <c r="BT12" s="173">
        <v>4.1280000000000004E-2</v>
      </c>
      <c r="BU12" s="173">
        <v>5.9279999999999999E-2</v>
      </c>
      <c r="BV12" s="75">
        <v>8.0000000000000007E-7</v>
      </c>
      <c r="BW12" s="75">
        <v>8.0000000000000007E-7</v>
      </c>
      <c r="BX12" s="73">
        <v>1.1304E-2</v>
      </c>
      <c r="BY12" s="73">
        <v>6.1199999999999996E-3</v>
      </c>
      <c r="BZ12" s="73">
        <v>4.1640000000000003E-2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73">
        <v>3.3119999999999997E-2</v>
      </c>
      <c r="CH12" s="38">
        <v>0</v>
      </c>
      <c r="CI12" s="38">
        <v>0</v>
      </c>
      <c r="CJ12" s="73">
        <v>0.19367999999999999</v>
      </c>
      <c r="CK12" s="73">
        <v>0.31680000000000003</v>
      </c>
      <c r="CL12" s="174">
        <v>0</v>
      </c>
      <c r="CM12" s="73">
        <v>0.23519999999999999</v>
      </c>
      <c r="CN12" s="73">
        <v>0.13980000000000001</v>
      </c>
      <c r="CO12" s="73">
        <v>6.6000000000000003E-2</v>
      </c>
      <c r="CP12" s="174">
        <v>0</v>
      </c>
      <c r="CQ12" s="174">
        <v>2E-3</v>
      </c>
      <c r="CR12" s="73">
        <v>0.25619999999999998</v>
      </c>
      <c r="CS12" s="38">
        <v>0</v>
      </c>
      <c r="CT12" s="38">
        <v>0</v>
      </c>
      <c r="CU12" s="38"/>
      <c r="CV12" s="38"/>
      <c r="CW12" s="73">
        <v>1.5047999999999999</v>
      </c>
      <c r="CX12" s="73">
        <v>1.4057999999999999</v>
      </c>
      <c r="CY12" s="73">
        <v>8.5007999999999999</v>
      </c>
      <c r="CZ12" s="38">
        <v>0</v>
      </c>
      <c r="DA12" s="38">
        <v>0</v>
      </c>
      <c r="DB12" s="73">
        <v>2.8E-3</v>
      </c>
      <c r="DC12" s="174">
        <v>0</v>
      </c>
      <c r="DD12" s="174">
        <v>0</v>
      </c>
      <c r="DE12" s="73">
        <v>1.694</v>
      </c>
      <c r="DF12" s="38">
        <v>0</v>
      </c>
      <c r="DG12" s="38">
        <v>0</v>
      </c>
      <c r="DH12" s="38">
        <v>0</v>
      </c>
      <c r="DI12" s="38">
        <v>0</v>
      </c>
      <c r="DJ12" s="174">
        <v>2E-3</v>
      </c>
      <c r="DK12" s="174">
        <v>0</v>
      </c>
      <c r="DL12" s="174">
        <v>0</v>
      </c>
      <c r="DM12" s="174">
        <v>0</v>
      </c>
      <c r="DN12" s="174">
        <v>0</v>
      </c>
      <c r="DO12" s="174">
        <v>0</v>
      </c>
      <c r="DP12" s="100">
        <f t="shared" si="0"/>
        <v>24.459516800000003</v>
      </c>
    </row>
    <row r="13" spans="3:120" ht="15.75" x14ac:dyDescent="0.25">
      <c r="C13" s="101" t="s">
        <v>97</v>
      </c>
      <c r="D13" s="171">
        <v>1.0452000000000001</v>
      </c>
      <c r="E13" s="171">
        <v>2.0255999999999998</v>
      </c>
      <c r="F13" s="171">
        <v>0.4824</v>
      </c>
      <c r="G13" s="171">
        <v>0.26712000000000002</v>
      </c>
      <c r="H13" s="73">
        <v>3.8159999999999999E-2</v>
      </c>
      <c r="I13" s="73">
        <v>1.968E-2</v>
      </c>
      <c r="J13" s="73">
        <v>2.088E-3</v>
      </c>
      <c r="K13" s="73">
        <v>6.0400000000000002E-3</v>
      </c>
      <c r="L13" s="73">
        <v>1.1032E-2</v>
      </c>
      <c r="M13" s="172">
        <v>1.4480000000000001E-3</v>
      </c>
      <c r="N13" s="126">
        <v>4.446E-2</v>
      </c>
      <c r="O13" s="126">
        <v>8.6040000000000005E-2</v>
      </c>
      <c r="P13" s="126">
        <v>3.7319999999999999E-2</v>
      </c>
      <c r="Q13" s="74">
        <v>4.4639999999999999E-2</v>
      </c>
      <c r="R13" s="73">
        <v>6.8399999999999997E-3</v>
      </c>
      <c r="S13" s="75">
        <v>8.0000000000000007E-7</v>
      </c>
      <c r="T13" s="73">
        <v>0.2016</v>
      </c>
      <c r="U13" s="97">
        <v>0.50880000000000003</v>
      </c>
      <c r="V13" s="97">
        <v>9.4E-2</v>
      </c>
      <c r="W13" s="73">
        <v>1.9439999999999999E-2</v>
      </c>
      <c r="X13" s="73">
        <v>1.6119999999999999E-2</v>
      </c>
      <c r="Y13" s="73">
        <v>0.36936000000000002</v>
      </c>
      <c r="Z13" s="73">
        <v>1.00152</v>
      </c>
      <c r="AA13" s="73">
        <v>0.41952</v>
      </c>
      <c r="AB13" s="73">
        <v>0.15936</v>
      </c>
      <c r="AC13" s="73">
        <v>0.2928</v>
      </c>
      <c r="AD13" s="75">
        <v>8.0000000000000007E-7</v>
      </c>
      <c r="AE13" s="73">
        <v>0.14327999999999999</v>
      </c>
      <c r="AF13" s="73">
        <v>4.6336000000000002E-2</v>
      </c>
      <c r="AG13" s="73">
        <v>4.5024000000000002E-2</v>
      </c>
      <c r="AH13" s="73">
        <v>2.2176000000000001E-2</v>
      </c>
      <c r="AI13" s="73">
        <v>5.1071999999999999E-2</v>
      </c>
      <c r="AJ13" s="73">
        <v>2.4063999999999999E-2</v>
      </c>
      <c r="AK13" s="73">
        <v>1.5039999999999999E-3</v>
      </c>
      <c r="AL13" s="73">
        <v>6.2176000000000002E-2</v>
      </c>
      <c r="AM13" s="73">
        <v>4.0480000000000004E-3</v>
      </c>
      <c r="AN13" s="102">
        <v>9.6299999999999997E-2</v>
      </c>
      <c r="AO13" s="102">
        <v>6.4079999999999996E-3</v>
      </c>
      <c r="AP13" s="75">
        <v>2.7599999999999999E-3</v>
      </c>
      <c r="AQ13" s="75">
        <v>0.13300000000000001</v>
      </c>
      <c r="AR13" s="73">
        <v>8.5000000000000006E-2</v>
      </c>
      <c r="AS13" s="73">
        <v>0.19566</v>
      </c>
      <c r="AT13" s="73">
        <v>0.13194</v>
      </c>
      <c r="AU13" s="73">
        <v>9.9600000000000001E-3</v>
      </c>
      <c r="AV13" s="75">
        <v>6.9620000000000001E-2</v>
      </c>
      <c r="AW13" s="73">
        <v>7.3800000000000003E-3</v>
      </c>
      <c r="AX13" s="73">
        <v>1.84E-2</v>
      </c>
      <c r="AY13" s="73">
        <v>9.7659999999999997E-2</v>
      </c>
      <c r="AZ13" s="73">
        <v>1.92E-3</v>
      </c>
      <c r="BA13" s="75">
        <v>5.3039999999999997E-3</v>
      </c>
      <c r="BB13" s="75">
        <v>2.1600000000000001E-2</v>
      </c>
      <c r="BC13" s="73">
        <v>4.1279999999999997E-2</v>
      </c>
      <c r="BD13" s="73">
        <v>3.483E-2</v>
      </c>
      <c r="BE13" s="75">
        <v>8.0000000000000007E-7</v>
      </c>
      <c r="BF13" s="73">
        <v>0.11115</v>
      </c>
      <c r="BG13" s="73">
        <v>0.22309999999999999</v>
      </c>
      <c r="BH13" s="75">
        <v>0.20044799999999999</v>
      </c>
      <c r="BI13" s="73">
        <v>1.089E-2</v>
      </c>
      <c r="BJ13" s="73">
        <v>0.2928</v>
      </c>
      <c r="BK13" s="74">
        <v>0.4224</v>
      </c>
      <c r="BL13" s="75">
        <v>8.0000000000000007E-7</v>
      </c>
      <c r="BM13" s="75">
        <v>8.0000000000000007E-7</v>
      </c>
      <c r="BN13" s="75">
        <v>8.0000000000000007E-7</v>
      </c>
      <c r="BO13" s="75">
        <v>8.0000000000000007E-7</v>
      </c>
      <c r="BP13" s="75">
        <v>8.0000000000000007E-7</v>
      </c>
      <c r="BQ13" s="75">
        <v>8.0000000000000007E-7</v>
      </c>
      <c r="BR13" s="173">
        <v>5.0400000000000002E-3</v>
      </c>
      <c r="BS13" s="173">
        <v>4.8960000000000004E-2</v>
      </c>
      <c r="BT13" s="173">
        <v>4.5600000000000002E-2</v>
      </c>
      <c r="BU13" s="173">
        <v>6.2880000000000005E-2</v>
      </c>
      <c r="BV13" s="75">
        <v>8.0000000000000007E-7</v>
      </c>
      <c r="BW13" s="75">
        <v>8.0000000000000007E-7</v>
      </c>
      <c r="BX13" s="73">
        <v>1.1292E-2</v>
      </c>
      <c r="BY13" s="73">
        <v>6.4799999999999996E-3</v>
      </c>
      <c r="BZ13" s="73">
        <v>4.1880000000000001E-2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73">
        <v>3.3119999999999997E-2</v>
      </c>
      <c r="CH13" s="38">
        <v>0</v>
      </c>
      <c r="CI13" s="38">
        <v>0</v>
      </c>
      <c r="CJ13" s="73">
        <v>0.21672</v>
      </c>
      <c r="CK13" s="73">
        <v>0.31752000000000002</v>
      </c>
      <c r="CL13" s="174">
        <v>0</v>
      </c>
      <c r="CM13" s="73">
        <v>0.22020000000000001</v>
      </c>
      <c r="CN13" s="73">
        <v>0.1434</v>
      </c>
      <c r="CO13" s="73">
        <v>6.54E-2</v>
      </c>
      <c r="CP13" s="174">
        <v>0</v>
      </c>
      <c r="CQ13" s="174">
        <v>2E-3</v>
      </c>
      <c r="CR13" s="73">
        <v>0.25979999999999998</v>
      </c>
      <c r="CS13" s="38">
        <v>0</v>
      </c>
      <c r="CT13" s="38">
        <v>0</v>
      </c>
      <c r="CU13" s="38"/>
      <c r="CV13" s="38"/>
      <c r="CW13" s="73">
        <v>1.4256</v>
      </c>
      <c r="CX13" s="73">
        <v>1.3464</v>
      </c>
      <c r="CY13" s="73">
        <v>10.639200000000001</v>
      </c>
      <c r="CZ13" s="38">
        <v>0</v>
      </c>
      <c r="DA13" s="38">
        <v>0</v>
      </c>
      <c r="DB13" s="73">
        <v>2.8E-3</v>
      </c>
      <c r="DC13" s="174">
        <v>0</v>
      </c>
      <c r="DD13" s="174">
        <v>0</v>
      </c>
      <c r="DE13" s="73">
        <v>1.7353000000000001</v>
      </c>
      <c r="DF13" s="38">
        <v>0</v>
      </c>
      <c r="DG13" s="38">
        <v>0</v>
      </c>
      <c r="DH13" s="38">
        <v>0</v>
      </c>
      <c r="DI13" s="38">
        <v>0</v>
      </c>
      <c r="DJ13" s="174">
        <v>2E-3</v>
      </c>
      <c r="DK13" s="174">
        <v>0</v>
      </c>
      <c r="DL13" s="174">
        <v>0</v>
      </c>
      <c r="DM13" s="174">
        <v>0</v>
      </c>
      <c r="DN13" s="174">
        <v>0</v>
      </c>
      <c r="DO13" s="174">
        <v>0</v>
      </c>
      <c r="DP13" s="100">
        <f t="shared" si="0"/>
        <v>26.451678800000003</v>
      </c>
    </row>
    <row r="14" spans="3:120" ht="15.75" x14ac:dyDescent="0.25">
      <c r="C14" s="101" t="s">
        <v>98</v>
      </c>
      <c r="D14" s="171">
        <v>1.0494000000000001</v>
      </c>
      <c r="E14" s="171">
        <v>2.0177999999999998</v>
      </c>
      <c r="F14" s="171">
        <v>0.48132000000000003</v>
      </c>
      <c r="G14" s="171">
        <v>0.26676</v>
      </c>
      <c r="H14" s="73">
        <v>5.7599999999999998E-2</v>
      </c>
      <c r="I14" s="73">
        <v>1.932E-2</v>
      </c>
      <c r="J14" s="73">
        <v>3.7039999999999998E-3</v>
      </c>
      <c r="K14" s="73">
        <v>1.1336000000000001E-2</v>
      </c>
      <c r="L14" s="73">
        <v>1.0024E-2</v>
      </c>
      <c r="M14" s="172">
        <v>2.5999999999999999E-3</v>
      </c>
      <c r="N14" s="126">
        <v>4.122E-2</v>
      </c>
      <c r="O14" s="126">
        <v>8.9279999999999998E-2</v>
      </c>
      <c r="P14" s="126">
        <v>3.6240000000000001E-2</v>
      </c>
      <c r="Q14" s="74">
        <v>3.0839999999999999E-2</v>
      </c>
      <c r="R14" s="73">
        <v>1.6799999999999999E-2</v>
      </c>
      <c r="S14" s="75">
        <v>1.0000000000000002E-6</v>
      </c>
      <c r="T14" s="73">
        <v>0.17280000000000001</v>
      </c>
      <c r="U14" s="97">
        <v>0.49440000000000001</v>
      </c>
      <c r="V14" s="97">
        <v>0.09</v>
      </c>
      <c r="W14" s="73">
        <v>2.061E-2</v>
      </c>
      <c r="X14" s="73">
        <v>1.6E-2</v>
      </c>
      <c r="Y14" s="73">
        <v>0.36215999999999998</v>
      </c>
      <c r="Z14" s="73">
        <v>1.01376</v>
      </c>
      <c r="AA14" s="73">
        <v>0.42431999999999997</v>
      </c>
      <c r="AB14" s="73">
        <v>0.16272</v>
      </c>
      <c r="AC14" s="73">
        <v>0.3024</v>
      </c>
      <c r="AD14" s="75">
        <v>1.0000000000000002E-6</v>
      </c>
      <c r="AE14" s="73">
        <v>0.13356000000000001</v>
      </c>
      <c r="AF14" s="73">
        <v>3.3408E-2</v>
      </c>
      <c r="AG14" s="73">
        <v>4.5504000000000003E-2</v>
      </c>
      <c r="AH14" s="73">
        <v>1.4304000000000001E-2</v>
      </c>
      <c r="AI14" s="73">
        <v>4.6688E-2</v>
      </c>
      <c r="AJ14" s="73">
        <v>2.4192000000000002E-2</v>
      </c>
      <c r="AK14" s="73">
        <v>1.3760000000000001E-3</v>
      </c>
      <c r="AL14" s="73">
        <v>6.2815999999999997E-2</v>
      </c>
      <c r="AM14" s="73">
        <v>4.6239999999999996E-3</v>
      </c>
      <c r="AN14" s="102">
        <v>9.9360000000000004E-2</v>
      </c>
      <c r="AO14" s="102">
        <v>6.2880000000000002E-3</v>
      </c>
      <c r="AP14" s="75">
        <v>2.784E-3</v>
      </c>
      <c r="AQ14" s="75">
        <v>0.129</v>
      </c>
      <c r="AR14" s="73">
        <v>8.7999999999999995E-2</v>
      </c>
      <c r="AS14" s="73">
        <v>0.24660000000000001</v>
      </c>
      <c r="AT14" s="73">
        <v>0.1467</v>
      </c>
      <c r="AU14" s="73">
        <v>9.9799999999999993E-3</v>
      </c>
      <c r="AV14" s="75">
        <v>7.2499999999999995E-2</v>
      </c>
      <c r="AW14" s="73">
        <v>6.8399999999999997E-3</v>
      </c>
      <c r="AX14" s="73">
        <v>2.044E-2</v>
      </c>
      <c r="AY14" s="73">
        <v>1.9E-2</v>
      </c>
      <c r="AZ14" s="73">
        <v>3.0000000000000001E-3</v>
      </c>
      <c r="BA14" s="75">
        <v>3.5760000000000002E-3</v>
      </c>
      <c r="BB14" s="75">
        <v>2.232E-2</v>
      </c>
      <c r="BC14" s="73">
        <v>4.2479999999999997E-2</v>
      </c>
      <c r="BD14" s="73">
        <v>3.474E-2</v>
      </c>
      <c r="BE14" s="75">
        <v>1.0000000000000002E-6</v>
      </c>
      <c r="BF14" s="73">
        <v>0.11645999999999999</v>
      </c>
      <c r="BG14" s="73">
        <v>0.26450000000000001</v>
      </c>
      <c r="BH14" s="75">
        <v>0.19809599999999999</v>
      </c>
      <c r="BI14" s="73">
        <v>9.5999999999999992E-3</v>
      </c>
      <c r="BJ14" s="73">
        <v>0.29759999999999998</v>
      </c>
      <c r="BK14" s="74">
        <v>0.4224</v>
      </c>
      <c r="BL14" s="75">
        <v>1.0000000000000002E-6</v>
      </c>
      <c r="BM14" s="75">
        <v>1.0000000000000002E-6</v>
      </c>
      <c r="BN14" s="75">
        <v>1.0000000000000002E-6</v>
      </c>
      <c r="BO14" s="75">
        <v>1.0000000000000002E-6</v>
      </c>
      <c r="BP14" s="75">
        <v>1.0000000000000002E-6</v>
      </c>
      <c r="BQ14" s="75">
        <v>1.0000000000000002E-6</v>
      </c>
      <c r="BR14" s="173">
        <v>5.0400000000000002E-3</v>
      </c>
      <c r="BS14" s="173">
        <v>5.9040000000000002E-2</v>
      </c>
      <c r="BT14" s="173">
        <v>4.8239999999999998E-2</v>
      </c>
      <c r="BU14" s="173">
        <v>5.8320000000000004E-2</v>
      </c>
      <c r="BV14" s="75">
        <v>1.0000000000000002E-6</v>
      </c>
      <c r="BW14" s="75">
        <v>1.0000000000000002E-6</v>
      </c>
      <c r="BX14" s="73">
        <v>1.1292E-2</v>
      </c>
      <c r="BY14" s="73">
        <v>1.4579999999999999E-2</v>
      </c>
      <c r="BZ14" s="73">
        <v>4.1160000000000002E-2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73">
        <v>3.3840000000000002E-2</v>
      </c>
      <c r="CH14" s="38">
        <v>0</v>
      </c>
      <c r="CI14" s="38">
        <v>0</v>
      </c>
      <c r="CJ14" s="73">
        <v>0.18612000000000001</v>
      </c>
      <c r="CK14" s="73">
        <v>0.30959999999999999</v>
      </c>
      <c r="CL14" s="174">
        <v>0</v>
      </c>
      <c r="CM14" s="73">
        <v>0.2382</v>
      </c>
      <c r="CN14" s="73">
        <v>0.14399999999999999</v>
      </c>
      <c r="CO14" s="73">
        <v>6.7199999999999996E-2</v>
      </c>
      <c r="CP14" s="174">
        <v>0</v>
      </c>
      <c r="CQ14" s="174">
        <v>2E-3</v>
      </c>
      <c r="CR14" s="73">
        <v>0.25019999999999998</v>
      </c>
      <c r="CS14" s="38">
        <v>0</v>
      </c>
      <c r="CT14" s="38">
        <v>0</v>
      </c>
      <c r="CU14" s="38"/>
      <c r="CV14" s="38"/>
      <c r="CW14" s="73">
        <v>1.4057999999999999</v>
      </c>
      <c r="CX14" s="73">
        <v>1.3728</v>
      </c>
      <c r="CY14" s="73">
        <v>14.0976</v>
      </c>
      <c r="CZ14" s="38">
        <v>0</v>
      </c>
      <c r="DA14" s="38">
        <v>0</v>
      </c>
      <c r="DB14" s="73">
        <v>2.8E-3</v>
      </c>
      <c r="DC14" s="174">
        <v>0</v>
      </c>
      <c r="DD14" s="174">
        <v>0</v>
      </c>
      <c r="DE14" s="73">
        <v>1.8928</v>
      </c>
      <c r="DF14" s="38">
        <v>0</v>
      </c>
      <c r="DG14" s="38">
        <v>0</v>
      </c>
      <c r="DH14" s="38">
        <v>0</v>
      </c>
      <c r="DI14" s="38">
        <v>0</v>
      </c>
      <c r="DJ14" s="174">
        <v>2E-3</v>
      </c>
      <c r="DK14" s="174">
        <v>0</v>
      </c>
      <c r="DL14" s="174">
        <v>0</v>
      </c>
      <c r="DM14" s="174">
        <v>0</v>
      </c>
      <c r="DN14" s="174">
        <v>0</v>
      </c>
      <c r="DO14" s="174">
        <v>0</v>
      </c>
      <c r="DP14" s="100">
        <f t="shared" si="0"/>
        <v>30.064792999999991</v>
      </c>
    </row>
    <row r="15" spans="3:120" ht="15.75" x14ac:dyDescent="0.25">
      <c r="C15" s="101" t="s">
        <v>99</v>
      </c>
      <c r="D15" s="171">
        <v>1.0452000000000001</v>
      </c>
      <c r="E15" s="171">
        <v>2.0291999999999999</v>
      </c>
      <c r="F15" s="171">
        <v>0.48383999999999999</v>
      </c>
      <c r="G15" s="171">
        <v>0.26639999999999997</v>
      </c>
      <c r="H15" s="73">
        <v>3.6540000000000003E-2</v>
      </c>
      <c r="I15" s="73">
        <v>2.0160000000000001E-2</v>
      </c>
      <c r="J15" s="73">
        <v>6.1040000000000001E-3</v>
      </c>
      <c r="K15" s="73">
        <v>4.0944000000000001E-2</v>
      </c>
      <c r="L15" s="73">
        <v>2.0368000000000001E-2</v>
      </c>
      <c r="M15" s="172">
        <v>3.8159999999999999E-3</v>
      </c>
      <c r="N15" s="126">
        <v>4.3560000000000001E-2</v>
      </c>
      <c r="O15" s="126">
        <v>0.10566</v>
      </c>
      <c r="P15" s="126">
        <v>4.02E-2</v>
      </c>
      <c r="Q15" s="74">
        <v>4.1520000000000001E-2</v>
      </c>
      <c r="R15" s="73">
        <v>2.2679999999999999E-2</v>
      </c>
      <c r="S15" s="75">
        <v>8.0000000000000007E-7</v>
      </c>
      <c r="T15" s="73">
        <v>0.1656</v>
      </c>
      <c r="U15" s="97">
        <v>0.48143999999999998</v>
      </c>
      <c r="V15" s="97">
        <v>0.10299999999999999</v>
      </c>
      <c r="W15" s="73">
        <v>2.205E-2</v>
      </c>
      <c r="X15" s="73">
        <v>1.84E-2</v>
      </c>
      <c r="Y15" s="73">
        <v>0.38807999999999998</v>
      </c>
      <c r="Z15" s="73">
        <v>1.0152000000000001</v>
      </c>
      <c r="AA15" s="73">
        <v>0.45456000000000002</v>
      </c>
      <c r="AB15" s="73">
        <v>0.16608000000000001</v>
      </c>
      <c r="AC15" s="73">
        <v>0.30336000000000002</v>
      </c>
      <c r="AD15" s="75">
        <v>8.0000000000000007E-7</v>
      </c>
      <c r="AE15" s="73">
        <v>0.1305</v>
      </c>
      <c r="AF15" s="73">
        <v>3.2384000000000003E-2</v>
      </c>
      <c r="AG15" s="73">
        <v>4.5504000000000003E-2</v>
      </c>
      <c r="AH15" s="73">
        <v>1.9264E-2</v>
      </c>
      <c r="AI15" s="73">
        <v>4.4735999999999998E-2</v>
      </c>
      <c r="AJ15" s="73">
        <v>2.3872000000000001E-2</v>
      </c>
      <c r="AK15" s="73">
        <v>1.952E-3</v>
      </c>
      <c r="AL15" s="73">
        <v>6.2336000000000003E-2</v>
      </c>
      <c r="AM15" s="73">
        <v>4.4799999999999996E-3</v>
      </c>
      <c r="AN15" s="102">
        <v>0.10494000000000001</v>
      </c>
      <c r="AO15" s="102">
        <v>1.704E-2</v>
      </c>
      <c r="AP15" s="75">
        <v>2.8775999999999999E-2</v>
      </c>
      <c r="AQ15" s="75">
        <v>0.126</v>
      </c>
      <c r="AR15" s="73">
        <v>8.7999999999999995E-2</v>
      </c>
      <c r="AS15" s="73">
        <v>0.27917999999999998</v>
      </c>
      <c r="AT15" s="73">
        <v>0.16470000000000001</v>
      </c>
      <c r="AU15" s="73">
        <v>1.0019999999999999E-2</v>
      </c>
      <c r="AV15" s="75">
        <v>7.8799999999999995E-2</v>
      </c>
      <c r="AW15" s="73">
        <v>7.7999999999999996E-3</v>
      </c>
      <c r="AX15" s="73">
        <v>2.4639999999999999E-2</v>
      </c>
      <c r="AY15" s="73">
        <v>1.9E-2</v>
      </c>
      <c r="AZ15" s="73">
        <v>3.0240000000000002E-3</v>
      </c>
      <c r="BA15" s="75">
        <v>4.1520000000000003E-3</v>
      </c>
      <c r="BB15" s="75">
        <v>2.232E-2</v>
      </c>
      <c r="BC15" s="73">
        <v>4.0919999999999998E-2</v>
      </c>
      <c r="BD15" s="73">
        <v>3.492E-2</v>
      </c>
      <c r="BE15" s="75">
        <v>8.0000000000000007E-7</v>
      </c>
      <c r="BF15" s="73">
        <v>0.11619</v>
      </c>
      <c r="BG15" s="73">
        <v>0.32469999999999999</v>
      </c>
      <c r="BH15" s="75">
        <v>0.19276799999999999</v>
      </c>
      <c r="BI15" s="73">
        <v>1.0019999999999999E-2</v>
      </c>
      <c r="BJ15" s="73">
        <v>0.40799999999999997</v>
      </c>
      <c r="BK15" s="74">
        <v>0.48959999999999998</v>
      </c>
      <c r="BL15" s="75">
        <v>8.0000000000000007E-7</v>
      </c>
      <c r="BM15" s="75">
        <v>8.0000000000000007E-7</v>
      </c>
      <c r="BN15" s="75">
        <v>8.0000000000000007E-7</v>
      </c>
      <c r="BO15" s="75">
        <v>8.0000000000000007E-7</v>
      </c>
      <c r="BP15" s="75">
        <v>8.0000000000000007E-7</v>
      </c>
      <c r="BQ15" s="75">
        <v>8.0000000000000007E-7</v>
      </c>
      <c r="BR15" s="173">
        <v>5.0400000000000002E-3</v>
      </c>
      <c r="BS15" s="173">
        <v>6.5879999999999994E-2</v>
      </c>
      <c r="BT15" s="173">
        <v>4.6560000000000004E-2</v>
      </c>
      <c r="BU15" s="173">
        <v>8.2560000000000008E-2</v>
      </c>
      <c r="BV15" s="75">
        <v>8.0000000000000007E-7</v>
      </c>
      <c r="BW15" s="75">
        <v>8.0000000000000007E-7</v>
      </c>
      <c r="BX15" s="73">
        <v>1.1292E-2</v>
      </c>
      <c r="BY15" s="73">
        <v>1.6379999999999999E-2</v>
      </c>
      <c r="BZ15" s="73">
        <v>4.0800000000000003E-2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73">
        <v>3.3480000000000003E-2</v>
      </c>
      <c r="CH15" s="38">
        <v>0</v>
      </c>
      <c r="CI15" s="38">
        <v>0</v>
      </c>
      <c r="CJ15" s="73">
        <v>0.17100000000000001</v>
      </c>
      <c r="CK15" s="73">
        <v>0.30743999999999999</v>
      </c>
      <c r="CL15" s="174">
        <v>0</v>
      </c>
      <c r="CM15" s="73">
        <v>0.27</v>
      </c>
      <c r="CN15" s="73">
        <v>0.14580000000000001</v>
      </c>
      <c r="CO15" s="73">
        <v>6.7199999999999996E-2</v>
      </c>
      <c r="CP15" s="174">
        <v>0</v>
      </c>
      <c r="CQ15" s="174">
        <v>2E-3</v>
      </c>
      <c r="CR15" s="73">
        <v>0.27960000000000002</v>
      </c>
      <c r="CS15" s="38">
        <v>0</v>
      </c>
      <c r="CT15" s="38">
        <v>0</v>
      </c>
      <c r="CU15" s="38"/>
      <c r="CV15" s="38"/>
      <c r="CW15" s="73">
        <v>1.8480000000000001</v>
      </c>
      <c r="CX15" s="73">
        <v>1.4718</v>
      </c>
      <c r="CY15" s="73">
        <v>16.546199999999999</v>
      </c>
      <c r="CZ15" s="38">
        <v>0</v>
      </c>
      <c r="DA15" s="38">
        <v>0</v>
      </c>
      <c r="DB15" s="73">
        <v>2.8E-3</v>
      </c>
      <c r="DC15" s="174">
        <v>0</v>
      </c>
      <c r="DD15" s="174">
        <v>0</v>
      </c>
      <c r="DE15" s="73">
        <v>1.9424999999999999</v>
      </c>
      <c r="DF15" s="38">
        <v>0</v>
      </c>
      <c r="DG15" s="38">
        <v>0</v>
      </c>
      <c r="DH15" s="38">
        <v>0</v>
      </c>
      <c r="DI15" s="38">
        <v>0</v>
      </c>
      <c r="DJ15" s="174">
        <v>2E-3</v>
      </c>
      <c r="DK15" s="174">
        <v>0</v>
      </c>
      <c r="DL15" s="174">
        <v>0</v>
      </c>
      <c r="DM15" s="174">
        <v>0</v>
      </c>
      <c r="DN15" s="174">
        <v>0</v>
      </c>
      <c r="DO15" s="174">
        <v>0</v>
      </c>
      <c r="DP15" s="100">
        <f t="shared" si="0"/>
        <v>33.642840800000002</v>
      </c>
    </row>
    <row r="16" spans="3:120" ht="15.75" x14ac:dyDescent="0.25">
      <c r="C16" s="101" t="s">
        <v>100</v>
      </c>
      <c r="D16" s="171">
        <v>1.0506</v>
      </c>
      <c r="E16" s="171">
        <v>2.0255999999999998</v>
      </c>
      <c r="F16" s="171">
        <v>0.48455999999999999</v>
      </c>
      <c r="G16" s="171">
        <v>0.26712000000000002</v>
      </c>
      <c r="H16" s="73">
        <v>0.10116</v>
      </c>
      <c r="I16" s="73">
        <v>1.8960000000000001E-2</v>
      </c>
      <c r="J16" s="73">
        <v>5.888E-3</v>
      </c>
      <c r="K16" s="73">
        <v>4.1903999999999997E-2</v>
      </c>
      <c r="L16" s="73">
        <v>2.4671999999999999E-2</v>
      </c>
      <c r="M16" s="172">
        <v>3.5040000000000002E-3</v>
      </c>
      <c r="N16" s="126">
        <v>4.4819999999999999E-2</v>
      </c>
      <c r="O16" s="126">
        <v>0.11033999999999999</v>
      </c>
      <c r="P16" s="126">
        <v>4.512E-2</v>
      </c>
      <c r="Q16" s="74">
        <v>5.1240000000000001E-2</v>
      </c>
      <c r="R16" s="73">
        <v>3.168E-2</v>
      </c>
      <c r="S16" s="75">
        <v>8.0000000000000007E-7</v>
      </c>
      <c r="T16" s="73">
        <v>0.1656</v>
      </c>
      <c r="U16" s="97">
        <v>0.47952</v>
      </c>
      <c r="V16" s="97">
        <v>0.108</v>
      </c>
      <c r="W16" s="73">
        <v>2.0070000000000001E-2</v>
      </c>
      <c r="X16" s="73">
        <v>2.1760000000000002E-2</v>
      </c>
      <c r="Y16" s="73">
        <v>0.41399999999999998</v>
      </c>
      <c r="Z16" s="73">
        <v>1.0296000000000001</v>
      </c>
      <c r="AA16" s="73">
        <v>0.54432000000000003</v>
      </c>
      <c r="AB16" s="73">
        <v>0.19248000000000001</v>
      </c>
      <c r="AC16" s="73">
        <v>0.31487999999999999</v>
      </c>
      <c r="AD16" s="75">
        <v>8.0000000000000007E-7</v>
      </c>
      <c r="AE16" s="73">
        <v>0.13031999999999999</v>
      </c>
      <c r="AF16" s="73">
        <v>3.2480000000000002E-2</v>
      </c>
      <c r="AG16" s="73">
        <v>4.5088000000000003E-2</v>
      </c>
      <c r="AH16" s="73">
        <v>2.3552E-2</v>
      </c>
      <c r="AI16" s="73">
        <v>4.4063999999999999E-2</v>
      </c>
      <c r="AJ16" s="73">
        <v>2.3935999999999999E-2</v>
      </c>
      <c r="AK16" s="73">
        <v>2.6879999999999999E-3</v>
      </c>
      <c r="AL16" s="73">
        <v>6.2047999999999999E-2</v>
      </c>
      <c r="AM16" s="73">
        <v>4.1120000000000002E-3</v>
      </c>
      <c r="AN16" s="102">
        <v>0.10512000000000001</v>
      </c>
      <c r="AO16" s="102">
        <v>3.3480000000000003E-2</v>
      </c>
      <c r="AP16" s="75">
        <v>4.3200000000000002E-2</v>
      </c>
      <c r="AQ16" s="75">
        <v>0.126</v>
      </c>
      <c r="AR16" s="73">
        <v>8.5999999999999993E-2</v>
      </c>
      <c r="AS16" s="73">
        <v>0.39294000000000001</v>
      </c>
      <c r="AT16" s="73">
        <v>0.19278000000000001</v>
      </c>
      <c r="AU16" s="73">
        <v>9.8600000000000007E-3</v>
      </c>
      <c r="AV16" s="75">
        <v>8.924E-2</v>
      </c>
      <c r="AW16" s="73">
        <v>7.7999999999999996E-3</v>
      </c>
      <c r="AX16" s="73">
        <v>2.452E-2</v>
      </c>
      <c r="AY16" s="73">
        <v>0.11206000000000001</v>
      </c>
      <c r="AZ16" s="73">
        <v>5.5440000000000003E-3</v>
      </c>
      <c r="BA16" s="75">
        <v>7.0080000000000003E-3</v>
      </c>
      <c r="BB16" s="75">
        <v>2.46E-2</v>
      </c>
      <c r="BC16" s="73">
        <v>4.3319999999999997E-2</v>
      </c>
      <c r="BD16" s="73">
        <v>3.006E-2</v>
      </c>
      <c r="BE16" s="75">
        <v>8.0000000000000007E-7</v>
      </c>
      <c r="BF16" s="73">
        <v>0.11907</v>
      </c>
      <c r="BG16" s="73">
        <v>0.48770000000000002</v>
      </c>
      <c r="BH16" s="75">
        <v>0.19852800000000001</v>
      </c>
      <c r="BI16" s="73">
        <v>2.0789999999999999E-2</v>
      </c>
      <c r="BJ16" s="73">
        <v>0.53759999999999997</v>
      </c>
      <c r="BK16" s="74">
        <v>0.63360000000000005</v>
      </c>
      <c r="BL16" s="75">
        <v>8.0000000000000007E-7</v>
      </c>
      <c r="BM16" s="75">
        <v>8.0000000000000007E-7</v>
      </c>
      <c r="BN16" s="75">
        <v>8.0000000000000007E-7</v>
      </c>
      <c r="BO16" s="75">
        <v>8.0000000000000007E-7</v>
      </c>
      <c r="BP16" s="75">
        <v>8.0000000000000007E-7</v>
      </c>
      <c r="BQ16" s="75">
        <v>8.0000000000000007E-7</v>
      </c>
      <c r="BR16" s="173">
        <v>4.6800000000000001E-3</v>
      </c>
      <c r="BS16" s="173">
        <v>6.6239999999999993E-2</v>
      </c>
      <c r="BT16" s="173">
        <v>3.4320000000000003E-2</v>
      </c>
      <c r="BU16" s="173">
        <v>0.13152000000000003</v>
      </c>
      <c r="BV16" s="75">
        <v>8.0000000000000007E-7</v>
      </c>
      <c r="BW16" s="75">
        <v>8.0000000000000007E-7</v>
      </c>
      <c r="BX16" s="73">
        <v>4.4039999999999999E-3</v>
      </c>
      <c r="BY16" s="73">
        <v>1.098E-2</v>
      </c>
      <c r="BZ16" s="73">
        <v>4.1640000000000003E-2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73">
        <v>3.2039999999999999E-2</v>
      </c>
      <c r="CH16" s="38">
        <v>0</v>
      </c>
      <c r="CI16" s="38">
        <v>0</v>
      </c>
      <c r="CJ16" s="73">
        <v>0.18179999999999999</v>
      </c>
      <c r="CK16" s="73">
        <v>0.31284000000000001</v>
      </c>
      <c r="CL16" s="174">
        <v>0</v>
      </c>
      <c r="CM16" s="73">
        <v>0.2994</v>
      </c>
      <c r="CN16" s="73">
        <v>0.15359999999999999</v>
      </c>
      <c r="CO16" s="73">
        <v>7.2599999999999998E-2</v>
      </c>
      <c r="CP16" s="174">
        <v>0</v>
      </c>
      <c r="CQ16" s="174">
        <v>2E-3</v>
      </c>
      <c r="CR16" s="73">
        <v>0.29039999999999999</v>
      </c>
      <c r="CS16" s="38">
        <v>0</v>
      </c>
      <c r="CT16" s="38">
        <v>0</v>
      </c>
      <c r="CU16" s="38"/>
      <c r="CV16" s="38"/>
      <c r="CW16" s="73">
        <v>1.8942000000000001</v>
      </c>
      <c r="CX16" s="73">
        <v>1.5773999999999999</v>
      </c>
      <c r="CY16" s="73">
        <v>17.153400000000001</v>
      </c>
      <c r="CZ16" s="38">
        <v>0</v>
      </c>
      <c r="DA16" s="38">
        <v>0</v>
      </c>
      <c r="DB16" s="73">
        <v>2.8E-3</v>
      </c>
      <c r="DC16" s="174">
        <v>0</v>
      </c>
      <c r="DD16" s="174">
        <v>0</v>
      </c>
      <c r="DE16" s="73">
        <v>1.9831000000000001</v>
      </c>
      <c r="DF16" s="38">
        <v>0</v>
      </c>
      <c r="DG16" s="38">
        <v>0</v>
      </c>
      <c r="DH16" s="38">
        <v>0</v>
      </c>
      <c r="DI16" s="38">
        <v>0</v>
      </c>
      <c r="DJ16" s="174">
        <v>2E-3</v>
      </c>
      <c r="DK16" s="174">
        <v>0</v>
      </c>
      <c r="DL16" s="174">
        <v>0</v>
      </c>
      <c r="DM16" s="174">
        <v>0</v>
      </c>
      <c r="DN16" s="174">
        <v>0</v>
      </c>
      <c r="DO16" s="174">
        <v>0</v>
      </c>
      <c r="DP16" s="100">
        <f t="shared" si="0"/>
        <v>35.547878800000007</v>
      </c>
    </row>
    <row r="17" spans="3:120" ht="15.75" x14ac:dyDescent="0.25">
      <c r="C17" s="101" t="s">
        <v>101</v>
      </c>
      <c r="D17" s="171">
        <v>1.0374000000000001</v>
      </c>
      <c r="E17" s="171">
        <v>1.9932000000000001</v>
      </c>
      <c r="F17" s="171">
        <v>0.48204000000000002</v>
      </c>
      <c r="G17" s="171">
        <v>0.26604</v>
      </c>
      <c r="H17" s="73">
        <v>0.10836</v>
      </c>
      <c r="I17" s="73">
        <v>1.8239999999999999E-2</v>
      </c>
      <c r="J17" s="73">
        <v>5.6639999999999998E-3</v>
      </c>
      <c r="K17" s="73">
        <v>5.3384000000000001E-2</v>
      </c>
      <c r="L17" s="73">
        <v>2.4039999999999999E-2</v>
      </c>
      <c r="M17" s="172">
        <v>3.6240000000000001E-3</v>
      </c>
      <c r="N17" s="126">
        <v>4.2119999999999998E-2</v>
      </c>
      <c r="O17" s="126">
        <v>0.11033999999999999</v>
      </c>
      <c r="P17" s="126">
        <v>5.7360000000000001E-2</v>
      </c>
      <c r="Q17" s="74">
        <v>4.7160000000000001E-2</v>
      </c>
      <c r="R17" s="73">
        <v>3.2280000000000003E-2</v>
      </c>
      <c r="S17" s="75">
        <v>8.0000000000000007E-7</v>
      </c>
      <c r="T17" s="73">
        <v>0.18720000000000001</v>
      </c>
      <c r="U17" s="97">
        <v>0.49392000000000003</v>
      </c>
      <c r="V17" s="97">
        <v>0.158</v>
      </c>
      <c r="W17" s="73">
        <v>1.7729999999999999E-2</v>
      </c>
      <c r="X17" s="73">
        <v>2.308E-2</v>
      </c>
      <c r="Y17" s="73">
        <v>0.41760000000000003</v>
      </c>
      <c r="Z17" s="73">
        <v>1.05192</v>
      </c>
      <c r="AA17" s="73">
        <v>0.53280000000000005</v>
      </c>
      <c r="AB17" s="73">
        <v>0.21743999999999999</v>
      </c>
      <c r="AC17" s="73">
        <v>0.29568</v>
      </c>
      <c r="AD17" s="75">
        <v>8.0000000000000007E-7</v>
      </c>
      <c r="AE17" s="73">
        <v>0.13841999999999999</v>
      </c>
      <c r="AF17" s="73">
        <v>3.6608000000000002E-2</v>
      </c>
      <c r="AG17" s="73">
        <v>4.4288000000000001E-2</v>
      </c>
      <c r="AH17" s="73">
        <v>2.7168000000000001E-2</v>
      </c>
      <c r="AI17" s="73">
        <v>5.1040000000000002E-2</v>
      </c>
      <c r="AJ17" s="73">
        <v>2.4032000000000001E-2</v>
      </c>
      <c r="AK17" s="73">
        <v>3.2000000000000002E-3</v>
      </c>
      <c r="AL17" s="73">
        <v>6.2207999999999999E-2</v>
      </c>
      <c r="AM17" s="73">
        <v>4.0159999999999996E-3</v>
      </c>
      <c r="AN17" s="102">
        <v>0.10349999999999999</v>
      </c>
      <c r="AO17" s="102">
        <v>3.9863999999999997E-2</v>
      </c>
      <c r="AP17" s="75">
        <v>4.3152000000000003E-2</v>
      </c>
      <c r="AQ17" s="75">
        <v>0.11799999999999999</v>
      </c>
      <c r="AR17" s="73">
        <v>9.6000000000000002E-2</v>
      </c>
      <c r="AS17" s="73">
        <v>0.42174</v>
      </c>
      <c r="AT17" s="73">
        <v>0.18990000000000001</v>
      </c>
      <c r="AU17" s="73">
        <v>9.7999999999999997E-3</v>
      </c>
      <c r="AV17" s="75">
        <v>8.9779999999999999E-2</v>
      </c>
      <c r="AW17" s="73">
        <v>7.62E-3</v>
      </c>
      <c r="AX17" s="73">
        <v>2.2960000000000001E-2</v>
      </c>
      <c r="AY17" s="73">
        <v>0.1341</v>
      </c>
      <c r="AZ17" s="73">
        <v>3.7680000000000001E-3</v>
      </c>
      <c r="BA17" s="75">
        <v>6.4320000000000002E-3</v>
      </c>
      <c r="BB17" s="75">
        <v>2.7E-2</v>
      </c>
      <c r="BC17" s="73">
        <v>4.6679999999999999E-2</v>
      </c>
      <c r="BD17" s="73">
        <v>2.367E-2</v>
      </c>
      <c r="BE17" s="75">
        <v>8.0000000000000007E-7</v>
      </c>
      <c r="BF17" s="73">
        <v>0.11826</v>
      </c>
      <c r="BG17" s="73">
        <v>0.43630000000000002</v>
      </c>
      <c r="BH17" s="75">
        <v>0.19651199999999999</v>
      </c>
      <c r="BI17" s="73">
        <v>3.0360000000000002E-2</v>
      </c>
      <c r="BJ17" s="73">
        <v>0.57599999999999996</v>
      </c>
      <c r="BK17" s="74">
        <v>0.72</v>
      </c>
      <c r="BL17" s="75">
        <v>8.0000000000000007E-7</v>
      </c>
      <c r="BM17" s="75">
        <v>8.0000000000000007E-7</v>
      </c>
      <c r="BN17" s="75">
        <v>8.0000000000000007E-7</v>
      </c>
      <c r="BO17" s="75">
        <v>8.0000000000000007E-7</v>
      </c>
      <c r="BP17" s="75">
        <v>8.0000000000000007E-7</v>
      </c>
      <c r="BQ17" s="75">
        <v>8.0000000000000007E-7</v>
      </c>
      <c r="BR17" s="173">
        <v>4.6800000000000001E-3</v>
      </c>
      <c r="BS17" s="173">
        <v>6.6960000000000006E-2</v>
      </c>
      <c r="BT17" s="173">
        <v>3.4320000000000003E-2</v>
      </c>
      <c r="BU17" s="173">
        <v>7.5840000000000005E-2</v>
      </c>
      <c r="BV17" s="75">
        <v>8.0000000000000007E-7</v>
      </c>
      <c r="BW17" s="75">
        <v>8.0000000000000007E-7</v>
      </c>
      <c r="BX17" s="73">
        <v>0</v>
      </c>
      <c r="BY17" s="73">
        <v>2.1780000000000001E-2</v>
      </c>
      <c r="BZ17" s="73">
        <v>4.2360000000000002E-2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73">
        <v>3.3840000000000002E-2</v>
      </c>
      <c r="CH17" s="38">
        <v>0</v>
      </c>
      <c r="CI17" s="38">
        <v>0</v>
      </c>
      <c r="CJ17" s="73">
        <v>0.19656000000000001</v>
      </c>
      <c r="CK17" s="73">
        <v>0.32472000000000001</v>
      </c>
      <c r="CL17" s="174">
        <v>0</v>
      </c>
      <c r="CM17" s="73">
        <v>0.27660000000000001</v>
      </c>
      <c r="CN17" s="73">
        <v>0.18360000000000001</v>
      </c>
      <c r="CO17" s="73">
        <v>7.6200000000000004E-2</v>
      </c>
      <c r="CP17" s="174">
        <v>0</v>
      </c>
      <c r="CQ17" s="174">
        <v>2E-3</v>
      </c>
      <c r="CR17" s="73">
        <v>0.28139999999999998</v>
      </c>
      <c r="CS17" s="38">
        <v>0</v>
      </c>
      <c r="CT17" s="38">
        <v>0</v>
      </c>
      <c r="CU17" s="38"/>
      <c r="CV17" s="38"/>
      <c r="CW17" s="73">
        <v>1.8942000000000001</v>
      </c>
      <c r="CX17" s="73">
        <v>1.7292000000000001</v>
      </c>
      <c r="CY17" s="73">
        <v>17.575800000000001</v>
      </c>
      <c r="CZ17" s="38">
        <v>0</v>
      </c>
      <c r="DA17" s="38">
        <v>0</v>
      </c>
      <c r="DB17" s="73">
        <v>2.8E-3</v>
      </c>
      <c r="DC17" s="174">
        <v>0</v>
      </c>
      <c r="DD17" s="174">
        <v>0</v>
      </c>
      <c r="DE17" s="73">
        <v>1.9817</v>
      </c>
      <c r="DF17" s="38">
        <v>0</v>
      </c>
      <c r="DG17" s="38">
        <v>0</v>
      </c>
      <c r="DH17" s="38">
        <v>0</v>
      </c>
      <c r="DI17" s="38">
        <v>0</v>
      </c>
      <c r="DJ17" s="174">
        <v>2E-3</v>
      </c>
      <c r="DK17" s="174">
        <v>0</v>
      </c>
      <c r="DL17" s="174">
        <v>0</v>
      </c>
      <c r="DM17" s="174">
        <v>0</v>
      </c>
      <c r="DN17" s="174">
        <v>0</v>
      </c>
      <c r="DO17" s="174">
        <v>0</v>
      </c>
      <c r="DP17" s="100">
        <f t="shared" si="0"/>
        <v>36.335568799999997</v>
      </c>
    </row>
    <row r="18" spans="3:120" ht="15.75" x14ac:dyDescent="0.25">
      <c r="C18" s="101" t="s">
        <v>102</v>
      </c>
      <c r="D18" s="171">
        <v>1.0344000000000002</v>
      </c>
      <c r="E18" s="171">
        <v>2.0184000000000002</v>
      </c>
      <c r="F18" s="171">
        <v>0.48168</v>
      </c>
      <c r="G18" s="171">
        <v>0.26604</v>
      </c>
      <c r="H18" s="73">
        <v>0.10908</v>
      </c>
      <c r="I18" s="73">
        <v>1.8360000000000001E-2</v>
      </c>
      <c r="J18" s="73">
        <v>6.7679999999999997E-3</v>
      </c>
      <c r="K18" s="73">
        <v>4.5912000000000001E-2</v>
      </c>
      <c r="L18" s="73">
        <v>2.264E-2</v>
      </c>
      <c r="M18" s="172">
        <v>3.336E-3</v>
      </c>
      <c r="N18" s="126">
        <v>4.5359999999999998E-2</v>
      </c>
      <c r="O18" s="126">
        <v>0.10908</v>
      </c>
      <c r="P18" s="126">
        <v>7.1639999999999995E-2</v>
      </c>
      <c r="Q18" s="74">
        <v>5.8439999999999999E-2</v>
      </c>
      <c r="R18" s="73">
        <v>3.2039999999999999E-2</v>
      </c>
      <c r="S18" s="75">
        <v>8.0000000000000007E-7</v>
      </c>
      <c r="T18" s="73">
        <v>0.1368</v>
      </c>
      <c r="U18" s="97">
        <v>0.46416000000000002</v>
      </c>
      <c r="V18" s="97">
        <v>0.14899999999999999</v>
      </c>
      <c r="W18" s="73">
        <v>1.7639999999999999E-2</v>
      </c>
      <c r="X18" s="73">
        <v>3.6999999999999998E-2</v>
      </c>
      <c r="Y18" s="73">
        <v>0.41687999999999997</v>
      </c>
      <c r="Z18" s="73">
        <v>1.0656000000000001</v>
      </c>
      <c r="AA18" s="73">
        <v>0.51071999999999995</v>
      </c>
      <c r="AB18" s="73">
        <v>0.22800000000000001</v>
      </c>
      <c r="AC18" s="73">
        <v>0.24864</v>
      </c>
      <c r="AD18" s="75">
        <v>8.0000000000000007E-7</v>
      </c>
      <c r="AE18" s="73">
        <v>0.13139999999999999</v>
      </c>
      <c r="AF18" s="73">
        <v>3.2767999999999999E-2</v>
      </c>
      <c r="AG18" s="73">
        <v>4.4512000000000003E-2</v>
      </c>
      <c r="AH18" s="73">
        <v>2.8511999999999999E-2</v>
      </c>
      <c r="AI18" s="73">
        <v>3.9072000000000003E-2</v>
      </c>
      <c r="AJ18" s="73">
        <v>2.368E-2</v>
      </c>
      <c r="AK18" s="73">
        <v>2.4320000000000001E-3</v>
      </c>
      <c r="AL18" s="73">
        <v>6.2591999999999995E-2</v>
      </c>
      <c r="AM18" s="73">
        <v>3.9360000000000003E-3</v>
      </c>
      <c r="AN18" s="102">
        <v>0.10440000000000001</v>
      </c>
      <c r="AO18" s="102">
        <v>3.9719999999999998E-2</v>
      </c>
      <c r="AP18" s="75">
        <v>4.2192E-2</v>
      </c>
      <c r="AQ18" s="75">
        <v>0.217</v>
      </c>
      <c r="AR18" s="73">
        <v>0.15</v>
      </c>
      <c r="AS18" s="73">
        <v>0.42930000000000001</v>
      </c>
      <c r="AT18" s="73">
        <v>0.17693999999999999</v>
      </c>
      <c r="AU18" s="73">
        <v>9.7400000000000004E-3</v>
      </c>
      <c r="AV18" s="75">
        <v>8.8880000000000001E-2</v>
      </c>
      <c r="AW18" s="73">
        <v>6.96E-3</v>
      </c>
      <c r="AX18" s="73">
        <v>2.308E-2</v>
      </c>
      <c r="AY18" s="73">
        <v>0.17784</v>
      </c>
      <c r="AZ18" s="73">
        <v>3.96E-3</v>
      </c>
      <c r="BA18" s="75">
        <v>5.9519999999999998E-3</v>
      </c>
      <c r="BB18" s="75">
        <v>3.6360000000000003E-2</v>
      </c>
      <c r="BC18" s="73">
        <v>4.3439999999999999E-2</v>
      </c>
      <c r="BD18" s="73">
        <v>2.2589999999999999E-2</v>
      </c>
      <c r="BE18" s="75">
        <v>8.0000000000000007E-7</v>
      </c>
      <c r="BF18" s="73">
        <v>0.12626999999999999</v>
      </c>
      <c r="BG18" s="73">
        <v>0.45889999999999997</v>
      </c>
      <c r="BH18" s="75">
        <v>0.175536</v>
      </c>
      <c r="BI18" s="73">
        <v>2.418E-2</v>
      </c>
      <c r="BJ18" s="73">
        <v>0.56640000000000001</v>
      </c>
      <c r="BK18" s="74">
        <v>0.77280000000000004</v>
      </c>
      <c r="BL18" s="75">
        <v>8.0000000000000007E-7</v>
      </c>
      <c r="BM18" s="75">
        <v>8.0000000000000007E-7</v>
      </c>
      <c r="BN18" s="75">
        <v>8.0000000000000007E-7</v>
      </c>
      <c r="BO18" s="75">
        <v>8.0000000000000007E-7</v>
      </c>
      <c r="BP18" s="75">
        <v>8.0000000000000007E-7</v>
      </c>
      <c r="BQ18" s="75">
        <v>8.0000000000000007E-7</v>
      </c>
      <c r="BR18" s="173">
        <v>5.0400000000000002E-3</v>
      </c>
      <c r="BS18" s="173">
        <v>6.5519999999999995E-2</v>
      </c>
      <c r="BT18" s="173">
        <v>3.456E-2</v>
      </c>
      <c r="BU18" s="173">
        <v>0.13632</v>
      </c>
      <c r="BV18" s="75">
        <v>8.0000000000000007E-7</v>
      </c>
      <c r="BW18" s="75">
        <v>8.0000000000000007E-7</v>
      </c>
      <c r="BX18" s="73">
        <v>0</v>
      </c>
      <c r="BY18" s="73">
        <v>1.17E-2</v>
      </c>
      <c r="BZ18" s="73">
        <v>4.2360000000000002E-2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73">
        <v>3.9600000000000003E-2</v>
      </c>
      <c r="CH18" s="38">
        <v>0</v>
      </c>
      <c r="CI18" s="38">
        <v>0</v>
      </c>
      <c r="CJ18" s="73">
        <v>0.16416</v>
      </c>
      <c r="CK18" s="73">
        <v>0.315</v>
      </c>
      <c r="CL18" s="174">
        <v>0</v>
      </c>
      <c r="CM18" s="73">
        <v>0.30780000000000002</v>
      </c>
      <c r="CN18" s="73">
        <v>0.1734</v>
      </c>
      <c r="CO18" s="73">
        <v>7.3200000000000001E-2</v>
      </c>
      <c r="CP18" s="174">
        <v>0</v>
      </c>
      <c r="CQ18" s="174">
        <v>2E-3</v>
      </c>
      <c r="CR18" s="73">
        <v>0.2838</v>
      </c>
      <c r="CS18" s="38">
        <v>0</v>
      </c>
      <c r="CT18" s="38">
        <v>0</v>
      </c>
      <c r="CU18" s="38"/>
      <c r="CV18" s="38"/>
      <c r="CW18" s="73">
        <v>2.0988000000000002</v>
      </c>
      <c r="CX18" s="73">
        <v>1.65</v>
      </c>
      <c r="CY18" s="73">
        <v>16.823399999999999</v>
      </c>
      <c r="CZ18" s="38">
        <v>0</v>
      </c>
      <c r="DA18" s="38">
        <v>0</v>
      </c>
      <c r="DB18" s="73">
        <v>2.8E-3</v>
      </c>
      <c r="DC18" s="174">
        <v>0</v>
      </c>
      <c r="DD18" s="174">
        <v>0</v>
      </c>
      <c r="DE18" s="73">
        <v>1.9789000000000001</v>
      </c>
      <c r="DF18" s="38">
        <v>0</v>
      </c>
      <c r="DG18" s="38">
        <v>0</v>
      </c>
      <c r="DH18" s="38">
        <v>0</v>
      </c>
      <c r="DI18" s="38">
        <v>0</v>
      </c>
      <c r="DJ18" s="174">
        <v>2E-3</v>
      </c>
      <c r="DK18" s="174">
        <v>0</v>
      </c>
      <c r="DL18" s="174">
        <v>0</v>
      </c>
      <c r="DM18" s="174">
        <v>0</v>
      </c>
      <c r="DN18" s="174">
        <v>0</v>
      </c>
      <c r="DO18" s="174">
        <v>0</v>
      </c>
      <c r="DP18" s="100">
        <f t="shared" si="0"/>
        <v>35.879328800000003</v>
      </c>
    </row>
    <row r="19" spans="3:120" ht="15.75" x14ac:dyDescent="0.25">
      <c r="C19" s="101" t="s">
        <v>103</v>
      </c>
      <c r="D19" s="171">
        <v>1.0272000000000001</v>
      </c>
      <c r="E19" s="171">
        <v>2.0118</v>
      </c>
      <c r="F19" s="171">
        <v>0.47664000000000001</v>
      </c>
      <c r="G19" s="171">
        <v>0.26604</v>
      </c>
      <c r="H19" s="73">
        <v>3.6540000000000003E-2</v>
      </c>
      <c r="I19" s="73">
        <v>1.968E-2</v>
      </c>
      <c r="J19" s="73">
        <v>6.8799999999999998E-3</v>
      </c>
      <c r="K19" s="73">
        <v>2.6159999999999999E-2</v>
      </c>
      <c r="L19" s="73">
        <v>1.5872000000000001E-2</v>
      </c>
      <c r="M19" s="172">
        <v>3.3279999999999998E-3</v>
      </c>
      <c r="N19" s="126">
        <v>4.122E-2</v>
      </c>
      <c r="O19" s="126">
        <v>0.1062</v>
      </c>
      <c r="P19" s="126">
        <v>6.0240000000000002E-2</v>
      </c>
      <c r="Q19" s="74">
        <v>4.0800000000000003E-2</v>
      </c>
      <c r="R19" s="73">
        <v>3.0720000000000001E-2</v>
      </c>
      <c r="S19" s="75">
        <v>1.0000000000000002E-6</v>
      </c>
      <c r="T19" s="73">
        <v>0.1512</v>
      </c>
      <c r="U19" s="97">
        <v>0.42336000000000001</v>
      </c>
      <c r="V19" s="97">
        <v>0.14799999999999999</v>
      </c>
      <c r="W19" s="73">
        <v>1.7819999999999999E-2</v>
      </c>
      <c r="X19" s="73">
        <v>3.8080000000000003E-2</v>
      </c>
      <c r="Y19" s="73">
        <v>0.40176000000000001</v>
      </c>
      <c r="Z19" s="73">
        <v>1.04328</v>
      </c>
      <c r="AA19" s="73">
        <v>0.44063999999999998</v>
      </c>
      <c r="AB19" s="73">
        <v>0.2472</v>
      </c>
      <c r="AC19" s="73">
        <v>0.29088000000000003</v>
      </c>
      <c r="AD19" s="75">
        <v>1.0000000000000002E-6</v>
      </c>
      <c r="AE19" s="73">
        <v>0.13824</v>
      </c>
      <c r="AF19" s="73">
        <v>3.6735999999999998E-2</v>
      </c>
      <c r="AG19" s="73">
        <v>4.48E-2</v>
      </c>
      <c r="AH19" s="73">
        <v>3.5616000000000002E-2</v>
      </c>
      <c r="AI19" s="73">
        <v>4.9376000000000003E-2</v>
      </c>
      <c r="AJ19" s="73">
        <v>2.4095999999999999E-2</v>
      </c>
      <c r="AK19" s="73">
        <v>2.464E-3</v>
      </c>
      <c r="AL19" s="73">
        <v>6.2687999999999994E-2</v>
      </c>
      <c r="AM19" s="73">
        <v>4.4320000000000002E-3</v>
      </c>
      <c r="AN19" s="102">
        <v>0.10854</v>
      </c>
      <c r="AO19" s="102">
        <v>3.6791999999999998E-2</v>
      </c>
      <c r="AP19" s="75">
        <v>4.1520000000000001E-2</v>
      </c>
      <c r="AQ19" s="75">
        <v>0.28000000000000003</v>
      </c>
      <c r="AR19" s="73">
        <v>0.20200000000000001</v>
      </c>
      <c r="AS19" s="73">
        <v>0.38807999999999998</v>
      </c>
      <c r="AT19" s="73">
        <v>0.16938</v>
      </c>
      <c r="AU19" s="73">
        <v>9.8799999999999999E-3</v>
      </c>
      <c r="AV19" s="75">
        <v>9.536E-2</v>
      </c>
      <c r="AW19" s="73">
        <v>6.0000000000000001E-3</v>
      </c>
      <c r="AX19" s="73">
        <v>2.3199999999999998E-2</v>
      </c>
      <c r="AY19" s="73">
        <v>0.16181999999999999</v>
      </c>
      <c r="AZ19" s="73">
        <v>5.0639999999999999E-3</v>
      </c>
      <c r="BA19" s="75">
        <v>6.4079999999999996E-3</v>
      </c>
      <c r="BB19" s="75">
        <v>3.7679999999999998E-2</v>
      </c>
      <c r="BC19" s="73">
        <v>4.4519999999999997E-2</v>
      </c>
      <c r="BD19" s="73">
        <v>2.3220000000000001E-2</v>
      </c>
      <c r="BE19" s="75">
        <v>1.0000000000000002E-6</v>
      </c>
      <c r="BF19" s="73">
        <v>0.13067999999999999</v>
      </c>
      <c r="BG19" s="73">
        <v>0.43280000000000002</v>
      </c>
      <c r="BH19" s="75">
        <v>0.20083200000000001</v>
      </c>
      <c r="BI19" s="73">
        <v>3.141E-2</v>
      </c>
      <c r="BJ19" s="73">
        <v>0.54720000000000002</v>
      </c>
      <c r="BK19" s="74">
        <v>0.75839999999999996</v>
      </c>
      <c r="BL19" s="75">
        <v>1.0000000000000002E-6</v>
      </c>
      <c r="BM19" s="75">
        <v>1.0000000000000002E-6</v>
      </c>
      <c r="BN19" s="75">
        <v>1.0000000000000002E-6</v>
      </c>
      <c r="BO19" s="75">
        <v>1.0000000000000002E-6</v>
      </c>
      <c r="BP19" s="75">
        <v>1.0000000000000002E-6</v>
      </c>
      <c r="BQ19" s="75">
        <v>1.0000000000000002E-6</v>
      </c>
      <c r="BR19" s="173">
        <v>4.6800000000000001E-3</v>
      </c>
      <c r="BS19" s="173">
        <v>6.5159999999999996E-2</v>
      </c>
      <c r="BT19" s="173">
        <v>3.6000000000000004E-2</v>
      </c>
      <c r="BU19" s="173">
        <v>0.26688000000000001</v>
      </c>
      <c r="BV19" s="75">
        <v>1.0000000000000002E-6</v>
      </c>
      <c r="BW19" s="75">
        <v>1.0000000000000002E-6</v>
      </c>
      <c r="BX19" s="73">
        <v>0</v>
      </c>
      <c r="BY19" s="73">
        <v>7.92E-3</v>
      </c>
      <c r="BZ19" s="73">
        <v>4.2599999999999999E-2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73">
        <v>4.2840000000000003E-2</v>
      </c>
      <c r="CH19" s="38">
        <v>0</v>
      </c>
      <c r="CI19" s="38">
        <v>0</v>
      </c>
      <c r="CJ19" s="73">
        <v>0.18251999999999999</v>
      </c>
      <c r="CK19" s="73">
        <v>0.35171999999999998</v>
      </c>
      <c r="CL19" s="174">
        <v>0</v>
      </c>
      <c r="CM19" s="73">
        <v>0.30120000000000002</v>
      </c>
      <c r="CN19" s="73">
        <v>0.16919999999999999</v>
      </c>
      <c r="CO19" s="73">
        <v>6.9599999999999995E-2</v>
      </c>
      <c r="CP19" s="174">
        <v>0</v>
      </c>
      <c r="CQ19" s="174">
        <v>2E-3</v>
      </c>
      <c r="CR19" s="73">
        <v>0.27660000000000001</v>
      </c>
      <c r="CS19" s="38">
        <v>0</v>
      </c>
      <c r="CT19" s="38">
        <v>0</v>
      </c>
      <c r="CU19" s="38"/>
      <c r="CV19" s="38"/>
      <c r="CW19" s="73">
        <v>2.1383999999999999</v>
      </c>
      <c r="CX19" s="73">
        <v>1.6235999999999999</v>
      </c>
      <c r="CY19" s="73">
        <v>17.648399999999999</v>
      </c>
      <c r="CZ19" s="38">
        <v>0</v>
      </c>
      <c r="DA19" s="38">
        <v>0</v>
      </c>
      <c r="DB19" s="73">
        <v>2.8E-3</v>
      </c>
      <c r="DC19" s="174">
        <v>0</v>
      </c>
      <c r="DD19" s="174">
        <v>0</v>
      </c>
      <c r="DE19" s="73">
        <v>1.9712000000000001</v>
      </c>
      <c r="DF19" s="38">
        <v>0</v>
      </c>
      <c r="DG19" s="38">
        <v>0</v>
      </c>
      <c r="DH19" s="38">
        <v>0</v>
      </c>
      <c r="DI19" s="38">
        <v>0</v>
      </c>
      <c r="DJ19" s="174">
        <v>2E-3</v>
      </c>
      <c r="DK19" s="174">
        <v>0</v>
      </c>
      <c r="DL19" s="174">
        <v>0</v>
      </c>
      <c r="DM19" s="174">
        <v>0</v>
      </c>
      <c r="DN19" s="174">
        <v>0</v>
      </c>
      <c r="DO19" s="174">
        <v>0</v>
      </c>
      <c r="DP19" s="100">
        <f t="shared" si="0"/>
        <v>36.716105000000006</v>
      </c>
    </row>
    <row r="20" spans="3:120" ht="15.75" x14ac:dyDescent="0.25">
      <c r="C20" s="101" t="s">
        <v>104</v>
      </c>
      <c r="D20" s="171">
        <v>1.0307999999999999</v>
      </c>
      <c r="E20" s="171">
        <v>2.0100000000000002</v>
      </c>
      <c r="F20" s="171">
        <v>0.48096</v>
      </c>
      <c r="G20" s="171">
        <v>0.26604</v>
      </c>
      <c r="H20" s="73">
        <v>7.5060000000000002E-2</v>
      </c>
      <c r="I20" s="73">
        <v>1.992E-2</v>
      </c>
      <c r="J20" s="73">
        <v>5.7039999999999999E-3</v>
      </c>
      <c r="K20" s="73">
        <v>2.9871999999999999E-2</v>
      </c>
      <c r="L20" s="73">
        <v>2.1360000000000001E-2</v>
      </c>
      <c r="M20" s="172">
        <v>3.6640000000000002E-3</v>
      </c>
      <c r="N20" s="126">
        <v>4.2840000000000003E-2</v>
      </c>
      <c r="O20" s="126">
        <v>0.10656</v>
      </c>
      <c r="P20" s="126">
        <v>5.8680000000000003E-2</v>
      </c>
      <c r="Q20" s="74">
        <v>4.8480000000000002E-2</v>
      </c>
      <c r="R20" s="73">
        <v>1.968E-2</v>
      </c>
      <c r="S20" s="75">
        <v>8.0000000000000007E-7</v>
      </c>
      <c r="T20" s="73">
        <v>0.22320000000000001</v>
      </c>
      <c r="U20" s="97">
        <v>0.44207999999999997</v>
      </c>
      <c r="V20" s="97">
        <v>0.109</v>
      </c>
      <c r="W20" s="73">
        <v>1.746E-2</v>
      </c>
      <c r="X20" s="73">
        <v>2.188E-2</v>
      </c>
      <c r="Y20" s="73">
        <v>0.39312000000000002</v>
      </c>
      <c r="Z20" s="73">
        <v>1.026</v>
      </c>
      <c r="AA20" s="73">
        <v>0.39360000000000001</v>
      </c>
      <c r="AB20" s="73">
        <v>0.24192</v>
      </c>
      <c r="AC20" s="73">
        <v>0.28992000000000001</v>
      </c>
      <c r="AD20" s="75">
        <v>8.0000000000000007E-7</v>
      </c>
      <c r="AE20" s="73">
        <v>0.14094000000000001</v>
      </c>
      <c r="AF20" s="73">
        <v>3.3824E-2</v>
      </c>
      <c r="AG20" s="73">
        <v>4.5024000000000002E-2</v>
      </c>
      <c r="AH20" s="73">
        <v>2.3168000000000001E-2</v>
      </c>
      <c r="AI20" s="73">
        <v>3.9744000000000002E-2</v>
      </c>
      <c r="AJ20" s="73">
        <v>2.4704E-2</v>
      </c>
      <c r="AK20" s="73">
        <v>1.8240000000000001E-3</v>
      </c>
      <c r="AL20" s="73">
        <v>6.2911999999999996E-2</v>
      </c>
      <c r="AM20" s="73">
        <v>4.5760000000000002E-3</v>
      </c>
      <c r="AN20" s="102">
        <v>0.11214</v>
      </c>
      <c r="AO20" s="102">
        <v>2.9832000000000001E-2</v>
      </c>
      <c r="AP20" s="75">
        <v>2.9064E-2</v>
      </c>
      <c r="AQ20" s="75">
        <v>0.33200000000000002</v>
      </c>
      <c r="AR20" s="73">
        <v>0.253</v>
      </c>
      <c r="AS20" s="73">
        <v>0.3735</v>
      </c>
      <c r="AT20" s="73">
        <v>0.1431</v>
      </c>
      <c r="AU20" s="73">
        <v>9.6399999999999993E-3</v>
      </c>
      <c r="AV20" s="75">
        <v>9.554E-2</v>
      </c>
      <c r="AW20" s="73">
        <v>6.6600000000000001E-3</v>
      </c>
      <c r="AX20" s="73">
        <v>1.332E-2</v>
      </c>
      <c r="AY20" s="73">
        <v>1.3679999999999999E-2</v>
      </c>
      <c r="AZ20" s="73">
        <v>3.6240000000000001E-3</v>
      </c>
      <c r="BA20" s="75">
        <v>6.8399999999999997E-3</v>
      </c>
      <c r="BB20" s="75">
        <v>4.5240000000000002E-2</v>
      </c>
      <c r="BC20" s="73">
        <v>4.5240000000000002E-2</v>
      </c>
      <c r="BD20" s="73">
        <v>2.1420000000000002E-2</v>
      </c>
      <c r="BE20" s="75">
        <v>8.0000000000000007E-7</v>
      </c>
      <c r="BF20" s="73">
        <v>0.13175999999999999</v>
      </c>
      <c r="BG20" s="73">
        <v>0.44180000000000003</v>
      </c>
      <c r="BH20" s="75">
        <v>0.20150399999999999</v>
      </c>
      <c r="BI20" s="73">
        <v>1.8329999999999999E-2</v>
      </c>
      <c r="BJ20" s="73">
        <v>0.55200000000000005</v>
      </c>
      <c r="BK20" s="74">
        <v>0.504</v>
      </c>
      <c r="BL20" s="75">
        <v>8.0000000000000007E-7</v>
      </c>
      <c r="BM20" s="75">
        <v>8.0000000000000007E-7</v>
      </c>
      <c r="BN20" s="75">
        <v>8.0000000000000007E-7</v>
      </c>
      <c r="BO20" s="75">
        <v>8.0000000000000007E-7</v>
      </c>
      <c r="BP20" s="75">
        <v>8.0000000000000007E-7</v>
      </c>
      <c r="BQ20" s="75">
        <v>8.0000000000000007E-7</v>
      </c>
      <c r="BR20" s="173">
        <v>5.0400000000000002E-3</v>
      </c>
      <c r="BS20" s="173">
        <v>6.4799999999999996E-2</v>
      </c>
      <c r="BT20" s="173">
        <v>3.5760000000000007E-2</v>
      </c>
      <c r="BU20" s="173">
        <v>0.31487999999999999</v>
      </c>
      <c r="BV20" s="75">
        <v>8.0000000000000007E-7</v>
      </c>
      <c r="BW20" s="75">
        <v>8.0000000000000007E-7</v>
      </c>
      <c r="BX20" s="73">
        <v>0</v>
      </c>
      <c r="BY20" s="73">
        <v>1.89E-2</v>
      </c>
      <c r="BZ20" s="73">
        <v>4.2360000000000002E-2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73">
        <v>4.6800000000000001E-2</v>
      </c>
      <c r="CH20" s="38">
        <v>0</v>
      </c>
      <c r="CI20" s="38">
        <v>0</v>
      </c>
      <c r="CJ20" s="73">
        <v>0.17136000000000001</v>
      </c>
      <c r="CK20" s="73">
        <v>0.33048</v>
      </c>
      <c r="CL20" s="174">
        <v>0</v>
      </c>
      <c r="CM20" s="73">
        <v>0.3</v>
      </c>
      <c r="CN20" s="73">
        <v>0.1608</v>
      </c>
      <c r="CO20" s="73">
        <v>7.0199999999999999E-2</v>
      </c>
      <c r="CP20" s="174">
        <v>0</v>
      </c>
      <c r="CQ20" s="174">
        <v>2E-3</v>
      </c>
      <c r="CR20" s="73">
        <v>0.2586</v>
      </c>
      <c r="CS20" s="38">
        <v>0</v>
      </c>
      <c r="CT20" s="38">
        <v>0</v>
      </c>
      <c r="CU20" s="38"/>
      <c r="CV20" s="38"/>
      <c r="CW20" s="73">
        <v>1.9470000000000001</v>
      </c>
      <c r="CX20" s="73">
        <v>1.5840000000000001</v>
      </c>
      <c r="CY20" s="73">
        <v>20.262</v>
      </c>
      <c r="CZ20" s="38">
        <v>0</v>
      </c>
      <c r="DA20" s="38">
        <v>0</v>
      </c>
      <c r="DB20" s="73">
        <v>2.8E-3</v>
      </c>
      <c r="DC20" s="174">
        <v>0</v>
      </c>
      <c r="DD20" s="174">
        <v>0</v>
      </c>
      <c r="DE20" s="73">
        <v>1.9838</v>
      </c>
      <c r="DF20" s="38">
        <v>0</v>
      </c>
      <c r="DG20" s="38">
        <v>0</v>
      </c>
      <c r="DH20" s="38">
        <v>0</v>
      </c>
      <c r="DI20" s="38">
        <v>0</v>
      </c>
      <c r="DJ20" s="174">
        <v>2E-3</v>
      </c>
      <c r="DK20" s="174">
        <v>0</v>
      </c>
      <c r="DL20" s="174">
        <v>0</v>
      </c>
      <c r="DM20" s="174">
        <v>0</v>
      </c>
      <c r="DN20" s="174">
        <v>0</v>
      </c>
      <c r="DO20" s="174">
        <v>0</v>
      </c>
      <c r="DP20" s="100">
        <f t="shared" si="0"/>
        <v>38.741338800000008</v>
      </c>
    </row>
    <row r="21" spans="3:120" ht="15.75" x14ac:dyDescent="0.25">
      <c r="C21" s="96" t="s">
        <v>105</v>
      </c>
      <c r="D21" s="171">
        <v>1.0427999999999999</v>
      </c>
      <c r="E21" s="171">
        <v>2.0165999999999999</v>
      </c>
      <c r="F21" s="171">
        <v>0.48383999999999999</v>
      </c>
      <c r="G21" s="171">
        <v>0.26568000000000003</v>
      </c>
      <c r="H21" s="73">
        <v>6.4439999999999997E-2</v>
      </c>
      <c r="I21" s="73">
        <v>2.0279999999999999E-2</v>
      </c>
      <c r="J21" s="73">
        <v>6.4720000000000003E-3</v>
      </c>
      <c r="K21" s="73">
        <v>1.9311999999999999E-2</v>
      </c>
      <c r="L21" s="73">
        <v>4.0295999999999998E-2</v>
      </c>
      <c r="M21" s="172">
        <v>3.2959999999999999E-3</v>
      </c>
      <c r="N21" s="126">
        <v>4.428E-2</v>
      </c>
      <c r="O21" s="126">
        <v>0.10494000000000001</v>
      </c>
      <c r="P21" s="126">
        <v>5.484E-2</v>
      </c>
      <c r="Q21" s="74">
        <v>5.0520000000000002E-2</v>
      </c>
      <c r="R21" s="73">
        <v>0.03</v>
      </c>
      <c r="S21" s="75">
        <v>8.0000000000000007E-7</v>
      </c>
      <c r="T21" s="73">
        <v>0.19439999999999999</v>
      </c>
      <c r="U21" s="97">
        <v>0.42720000000000002</v>
      </c>
      <c r="V21" s="97">
        <v>9.5000000000000001E-2</v>
      </c>
      <c r="W21" s="73">
        <v>1.7819999999999999E-2</v>
      </c>
      <c r="X21" s="73">
        <v>2.044E-2</v>
      </c>
      <c r="Y21" s="73">
        <v>0.38159999999999999</v>
      </c>
      <c r="Z21" s="73">
        <v>1.03392</v>
      </c>
      <c r="AA21" s="73">
        <v>0.46848000000000001</v>
      </c>
      <c r="AB21" s="73">
        <v>0.22608</v>
      </c>
      <c r="AC21" s="73">
        <v>0.28992000000000001</v>
      </c>
      <c r="AD21" s="75">
        <v>8.0000000000000007E-7</v>
      </c>
      <c r="AE21" s="73">
        <v>0.13500000000000001</v>
      </c>
      <c r="AF21" s="73">
        <v>3.1359999999999999E-2</v>
      </c>
      <c r="AG21" s="73">
        <v>4.496E-2</v>
      </c>
      <c r="AH21" s="73">
        <v>2.7264E-2</v>
      </c>
      <c r="AI21" s="73">
        <v>3.8336000000000002E-2</v>
      </c>
      <c r="AJ21" s="73">
        <v>2.4256E-2</v>
      </c>
      <c r="AK21" s="73">
        <v>1.3760000000000001E-3</v>
      </c>
      <c r="AL21" s="73">
        <v>6.2272000000000001E-2</v>
      </c>
      <c r="AM21" s="73">
        <v>4.0800000000000003E-3</v>
      </c>
      <c r="AN21" s="102">
        <v>0.10764</v>
      </c>
      <c r="AO21" s="102">
        <v>2.0496E-2</v>
      </c>
      <c r="AP21" s="75">
        <v>2.8271999999999999E-2</v>
      </c>
      <c r="AQ21" s="75">
        <v>0.33900000000000002</v>
      </c>
      <c r="AR21" s="73">
        <v>0.26400000000000001</v>
      </c>
      <c r="AS21" s="73">
        <v>0.35892000000000002</v>
      </c>
      <c r="AT21" s="73">
        <v>0.14562</v>
      </c>
      <c r="AU21" s="73">
        <v>9.92E-3</v>
      </c>
      <c r="AV21" s="75">
        <v>8.8160000000000002E-2</v>
      </c>
      <c r="AW21" s="73">
        <v>7.1999999999999998E-3</v>
      </c>
      <c r="AX21" s="73">
        <v>1.308E-2</v>
      </c>
      <c r="AY21" s="73">
        <v>0.12042</v>
      </c>
      <c r="AZ21" s="73">
        <v>2.3040000000000001E-3</v>
      </c>
      <c r="BA21" s="75">
        <v>5.1840000000000002E-3</v>
      </c>
      <c r="BB21" s="75">
        <v>4.1279999999999997E-2</v>
      </c>
      <c r="BC21" s="73">
        <v>4.2720000000000001E-2</v>
      </c>
      <c r="BD21" s="73">
        <v>2.196E-2</v>
      </c>
      <c r="BE21" s="75">
        <v>8.0000000000000007E-7</v>
      </c>
      <c r="BF21" s="73">
        <v>0.13644000000000001</v>
      </c>
      <c r="BG21" s="73">
        <v>0.4274</v>
      </c>
      <c r="BH21" s="75">
        <v>0.19416</v>
      </c>
      <c r="BI21" s="73">
        <v>1.7610000000000001E-2</v>
      </c>
      <c r="BJ21" s="73">
        <v>0.59519999999999995</v>
      </c>
      <c r="BK21" s="74">
        <v>0.71519999999999995</v>
      </c>
      <c r="BL21" s="75">
        <v>8.0000000000000007E-7</v>
      </c>
      <c r="BM21" s="75">
        <v>8.0000000000000007E-7</v>
      </c>
      <c r="BN21" s="75">
        <v>8.0000000000000007E-7</v>
      </c>
      <c r="BO21" s="75">
        <v>8.0000000000000007E-7</v>
      </c>
      <c r="BP21" s="75">
        <v>8.0000000000000007E-7</v>
      </c>
      <c r="BQ21" s="75">
        <v>8.0000000000000007E-7</v>
      </c>
      <c r="BR21" s="173">
        <v>4.6800000000000001E-3</v>
      </c>
      <c r="BS21" s="173">
        <v>4.9680000000000009E-2</v>
      </c>
      <c r="BT21" s="173">
        <v>3.6720000000000003E-2</v>
      </c>
      <c r="BU21" s="173">
        <v>0.32976</v>
      </c>
      <c r="BV21" s="75">
        <v>8.0000000000000007E-7</v>
      </c>
      <c r="BW21" s="75">
        <v>8.0000000000000007E-7</v>
      </c>
      <c r="BX21" s="73">
        <v>0</v>
      </c>
      <c r="BY21" s="73">
        <v>2.4660000000000001E-2</v>
      </c>
      <c r="BZ21" s="73">
        <v>4.2599999999999999E-2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73">
        <v>4.6080000000000003E-2</v>
      </c>
      <c r="CH21" s="38">
        <v>0</v>
      </c>
      <c r="CI21" s="38">
        <v>0</v>
      </c>
      <c r="CJ21" s="73">
        <v>0.16847999999999999</v>
      </c>
      <c r="CK21" s="73">
        <v>0.32976</v>
      </c>
      <c r="CL21" s="174">
        <v>0</v>
      </c>
      <c r="CM21" s="73">
        <v>0.31380000000000002</v>
      </c>
      <c r="CN21" s="73">
        <v>0.153</v>
      </c>
      <c r="CO21" s="73">
        <v>6.9000000000000006E-2</v>
      </c>
      <c r="CP21" s="174">
        <v>0</v>
      </c>
      <c r="CQ21" s="174">
        <v>2E-3</v>
      </c>
      <c r="CR21" s="73">
        <v>0.2742</v>
      </c>
      <c r="CS21" s="38">
        <v>0</v>
      </c>
      <c r="CT21" s="38">
        <v>0</v>
      </c>
      <c r="CU21" s="38"/>
      <c r="CV21" s="38"/>
      <c r="CW21" s="73">
        <v>2.0459999999999998</v>
      </c>
      <c r="CX21" s="73">
        <v>1.5773999999999999</v>
      </c>
      <c r="CY21" s="73">
        <v>20.5656</v>
      </c>
      <c r="CZ21" s="38">
        <v>0</v>
      </c>
      <c r="DA21" s="38">
        <v>0</v>
      </c>
      <c r="DB21" s="73">
        <v>2.8E-3</v>
      </c>
      <c r="DC21" s="174">
        <v>0</v>
      </c>
      <c r="DD21" s="174">
        <v>0</v>
      </c>
      <c r="DE21" s="73">
        <v>1.9432</v>
      </c>
      <c r="DF21" s="38">
        <v>0</v>
      </c>
      <c r="DG21" s="38">
        <v>0</v>
      </c>
      <c r="DH21" s="38">
        <v>0</v>
      </c>
      <c r="DI21" s="38">
        <v>0</v>
      </c>
      <c r="DJ21" s="174">
        <v>2E-3</v>
      </c>
      <c r="DK21" s="174">
        <v>0</v>
      </c>
      <c r="DL21" s="174">
        <v>0</v>
      </c>
      <c r="DM21" s="174">
        <v>0</v>
      </c>
      <c r="DN21" s="174">
        <v>0</v>
      </c>
      <c r="DO21" s="174">
        <v>0</v>
      </c>
      <c r="DP21" s="100">
        <f t="shared" si="0"/>
        <v>39.454974800000009</v>
      </c>
    </row>
    <row r="22" spans="3:120" ht="15.75" x14ac:dyDescent="0.25">
      <c r="C22" s="96" t="s">
        <v>106</v>
      </c>
      <c r="D22" s="171">
        <v>1.032</v>
      </c>
      <c r="E22" s="171">
        <v>2.0214000000000003</v>
      </c>
      <c r="F22" s="171">
        <v>0.48348000000000002</v>
      </c>
      <c r="G22" s="171">
        <v>0.26676</v>
      </c>
      <c r="H22" s="73">
        <v>9.6299999999999997E-2</v>
      </c>
      <c r="I22" s="73">
        <v>2.1360000000000001E-2</v>
      </c>
      <c r="J22" s="73">
        <v>5.2719999999999998E-3</v>
      </c>
      <c r="K22" s="73">
        <v>2.172E-2</v>
      </c>
      <c r="L22" s="73">
        <v>1.6344000000000001E-2</v>
      </c>
      <c r="M22" s="172">
        <v>3.6960000000000001E-3</v>
      </c>
      <c r="N22" s="126">
        <v>4.104E-2</v>
      </c>
      <c r="O22" s="126">
        <v>0.10332</v>
      </c>
      <c r="P22" s="126">
        <v>4.752E-2</v>
      </c>
      <c r="Q22" s="74">
        <v>3.2759999999999997E-2</v>
      </c>
      <c r="R22" s="73">
        <v>3.0960000000000001E-2</v>
      </c>
      <c r="S22" s="75">
        <v>8.0000000000000007E-7</v>
      </c>
      <c r="T22" s="73">
        <v>0.23039999999999999</v>
      </c>
      <c r="U22" s="97">
        <v>0.38784000000000002</v>
      </c>
      <c r="V22" s="97">
        <v>0.104</v>
      </c>
      <c r="W22" s="73">
        <v>1.7999999999999999E-2</v>
      </c>
      <c r="X22" s="73">
        <v>1.7440000000000001E-2</v>
      </c>
      <c r="Y22" s="73">
        <v>0.38159999999999999</v>
      </c>
      <c r="Z22" s="73">
        <v>1.0245599999999999</v>
      </c>
      <c r="AA22" s="73">
        <v>0.53376000000000001</v>
      </c>
      <c r="AB22" s="73">
        <v>0.21456</v>
      </c>
      <c r="AC22" s="73">
        <v>0.28992000000000001</v>
      </c>
      <c r="AD22" s="75">
        <v>8.0000000000000007E-7</v>
      </c>
      <c r="AE22" s="73">
        <v>0.13211999999999999</v>
      </c>
      <c r="AF22" s="73">
        <v>3.1295999999999997E-2</v>
      </c>
      <c r="AG22" s="73">
        <v>4.4991999999999997E-2</v>
      </c>
      <c r="AH22" s="73">
        <v>2.5856000000000001E-2</v>
      </c>
      <c r="AI22" s="73">
        <v>4.1056000000000002E-2</v>
      </c>
      <c r="AJ22" s="73">
        <v>2.4E-2</v>
      </c>
      <c r="AK22" s="73">
        <v>2.0799999999999998E-3</v>
      </c>
      <c r="AL22" s="73">
        <v>6.2623999999999999E-2</v>
      </c>
      <c r="AM22" s="73">
        <v>4.176E-3</v>
      </c>
      <c r="AN22" s="102">
        <v>0.10134</v>
      </c>
      <c r="AO22" s="102">
        <v>6.6959999999999997E-3</v>
      </c>
      <c r="AP22" s="75">
        <v>8.352E-3</v>
      </c>
      <c r="AQ22" s="75">
        <v>0.33600000000000002</v>
      </c>
      <c r="AR22" s="73">
        <v>0.26100000000000001</v>
      </c>
      <c r="AS22" s="73">
        <v>0.36647999999999997</v>
      </c>
      <c r="AT22" s="73">
        <v>0.14940000000000001</v>
      </c>
      <c r="AU22" s="73">
        <v>9.7400000000000004E-3</v>
      </c>
      <c r="AV22" s="75">
        <v>7.5740000000000002E-2</v>
      </c>
      <c r="AW22" s="73">
        <v>6.7200000000000003E-3</v>
      </c>
      <c r="AX22" s="73">
        <v>1.308E-2</v>
      </c>
      <c r="AY22" s="73">
        <v>0.17549999999999999</v>
      </c>
      <c r="AZ22" s="73">
        <v>1.08E-3</v>
      </c>
      <c r="BA22" s="75">
        <v>4.6800000000000001E-3</v>
      </c>
      <c r="BB22" s="75">
        <v>4.512E-2</v>
      </c>
      <c r="BC22" s="73">
        <v>4.2599999999999999E-2</v>
      </c>
      <c r="BD22" s="73">
        <v>1.1610000000000001E-2</v>
      </c>
      <c r="BE22" s="75">
        <v>8.0000000000000007E-7</v>
      </c>
      <c r="BF22" s="73">
        <v>0.12195</v>
      </c>
      <c r="BG22" s="73">
        <v>0.3211</v>
      </c>
      <c r="BH22" s="75">
        <v>0.18912000000000001</v>
      </c>
      <c r="BI22" s="73">
        <v>1.7610000000000001E-2</v>
      </c>
      <c r="BJ22" s="73">
        <v>0.53759999999999997</v>
      </c>
      <c r="BK22" s="74">
        <v>0.8448</v>
      </c>
      <c r="BL22" s="75">
        <v>8.0000000000000007E-7</v>
      </c>
      <c r="BM22" s="75">
        <v>8.0000000000000007E-7</v>
      </c>
      <c r="BN22" s="75">
        <v>8.0000000000000007E-7</v>
      </c>
      <c r="BO22" s="75">
        <v>8.0000000000000007E-7</v>
      </c>
      <c r="BP22" s="75">
        <v>8.0000000000000007E-7</v>
      </c>
      <c r="BQ22" s="75">
        <v>8.0000000000000007E-7</v>
      </c>
      <c r="BR22" s="173">
        <v>4.6800000000000001E-3</v>
      </c>
      <c r="BS22" s="173">
        <v>4.7880000000000006E-2</v>
      </c>
      <c r="BT22" s="173">
        <v>3.9600000000000003E-2</v>
      </c>
      <c r="BU22" s="173">
        <v>0.32063999999999998</v>
      </c>
      <c r="BV22" s="75">
        <v>8.0000000000000007E-7</v>
      </c>
      <c r="BW22" s="75">
        <v>8.0000000000000007E-7</v>
      </c>
      <c r="BX22" s="73">
        <v>0</v>
      </c>
      <c r="BY22" s="73">
        <v>1.3860000000000001E-2</v>
      </c>
      <c r="BZ22" s="73">
        <v>4.2360000000000002E-2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73">
        <v>4.428E-2</v>
      </c>
      <c r="CH22" s="38">
        <v>0</v>
      </c>
      <c r="CI22" s="38">
        <v>0</v>
      </c>
      <c r="CJ22" s="73">
        <v>0.17676</v>
      </c>
      <c r="CK22" s="73">
        <v>0.32435999999999998</v>
      </c>
      <c r="CL22" s="174">
        <v>0</v>
      </c>
      <c r="CM22" s="73">
        <v>0.3024</v>
      </c>
      <c r="CN22" s="73">
        <v>0.15179999999999999</v>
      </c>
      <c r="CO22" s="73">
        <v>6.9599999999999995E-2</v>
      </c>
      <c r="CP22" s="174">
        <v>0</v>
      </c>
      <c r="CQ22" s="174">
        <v>2E-3</v>
      </c>
      <c r="CR22" s="73">
        <v>0.25619999999999998</v>
      </c>
      <c r="CS22" s="38">
        <v>0</v>
      </c>
      <c r="CT22" s="38">
        <v>0</v>
      </c>
      <c r="CU22" s="38"/>
      <c r="CV22" s="38"/>
      <c r="CW22" s="73">
        <v>2.1252</v>
      </c>
      <c r="CX22" s="73">
        <v>1.617</v>
      </c>
      <c r="CY22" s="73">
        <v>18.308399999999999</v>
      </c>
      <c r="CZ22" s="38">
        <v>0</v>
      </c>
      <c r="DA22" s="38">
        <v>0</v>
      </c>
      <c r="DB22" s="73">
        <v>2.8E-3</v>
      </c>
      <c r="DC22" s="174">
        <v>0</v>
      </c>
      <c r="DD22" s="174">
        <v>0</v>
      </c>
      <c r="DE22" s="73">
        <v>1.9551000000000001</v>
      </c>
      <c r="DF22" s="38">
        <v>0</v>
      </c>
      <c r="DG22" s="38">
        <v>0</v>
      </c>
      <c r="DH22" s="38">
        <v>0</v>
      </c>
      <c r="DI22" s="38">
        <v>0</v>
      </c>
      <c r="DJ22" s="174">
        <v>2E-3</v>
      </c>
      <c r="DK22" s="174">
        <v>0</v>
      </c>
      <c r="DL22" s="174">
        <v>0</v>
      </c>
      <c r="DM22" s="174">
        <v>0</v>
      </c>
      <c r="DN22" s="174">
        <v>0</v>
      </c>
      <c r="DO22" s="174">
        <v>0</v>
      </c>
      <c r="DP22" s="100">
        <f t="shared" si="0"/>
        <v>37.248458800000009</v>
      </c>
    </row>
    <row r="23" spans="3:120" ht="15.75" x14ac:dyDescent="0.25">
      <c r="C23" s="96" t="s">
        <v>107</v>
      </c>
      <c r="D23" s="171">
        <v>1.0194000000000001</v>
      </c>
      <c r="E23" s="171">
        <v>2.028</v>
      </c>
      <c r="F23" s="171">
        <v>0.495</v>
      </c>
      <c r="G23" s="171">
        <v>0.26712000000000002</v>
      </c>
      <c r="H23" s="73">
        <v>0.16596</v>
      </c>
      <c r="I23" s="73">
        <v>2.1360000000000001E-2</v>
      </c>
      <c r="J23" s="73">
        <v>5.3039999999999997E-3</v>
      </c>
      <c r="K23" s="73">
        <v>2.6408000000000001E-2</v>
      </c>
      <c r="L23" s="73">
        <v>2.1776E-2</v>
      </c>
      <c r="M23" s="172">
        <v>3.3519999999999999E-3</v>
      </c>
      <c r="N23" s="126">
        <v>4.3020000000000003E-2</v>
      </c>
      <c r="O23" s="126">
        <v>0.10746</v>
      </c>
      <c r="P23" s="126">
        <v>4.632E-2</v>
      </c>
      <c r="Q23" s="74">
        <v>4.2479999999999997E-2</v>
      </c>
      <c r="R23" s="73">
        <v>3.1559999999999998E-2</v>
      </c>
      <c r="S23" s="75">
        <v>8.0000000000000007E-7</v>
      </c>
      <c r="T23" s="73">
        <v>0.19439999999999999</v>
      </c>
      <c r="U23" s="97">
        <v>0.35855999999999999</v>
      </c>
      <c r="V23" s="97">
        <v>9.8000000000000004E-2</v>
      </c>
      <c r="W23" s="73">
        <v>1.7909999999999999E-2</v>
      </c>
      <c r="X23" s="73">
        <v>1.804E-2</v>
      </c>
      <c r="Y23" s="73">
        <v>0.37728</v>
      </c>
      <c r="Z23" s="73">
        <v>0.98063999999999996</v>
      </c>
      <c r="AA23" s="73">
        <v>0.51744000000000001</v>
      </c>
      <c r="AB23" s="73">
        <v>0.20784</v>
      </c>
      <c r="AC23" s="73">
        <v>0.30336000000000002</v>
      </c>
      <c r="AD23" s="75">
        <v>8.0000000000000007E-7</v>
      </c>
      <c r="AE23" s="73">
        <v>0.14166000000000001</v>
      </c>
      <c r="AF23" s="73">
        <v>3.4720000000000001E-2</v>
      </c>
      <c r="AG23" s="73">
        <v>4.4575999999999998E-2</v>
      </c>
      <c r="AH23" s="73">
        <v>2.8351999999999999E-2</v>
      </c>
      <c r="AI23" s="73">
        <v>4.4384E-2</v>
      </c>
      <c r="AJ23" s="73">
        <v>2.3904000000000002E-2</v>
      </c>
      <c r="AK23" s="73">
        <v>1.3439999999999999E-3</v>
      </c>
      <c r="AL23" s="73">
        <v>6.2528E-2</v>
      </c>
      <c r="AM23" s="73">
        <v>3.6800000000000001E-3</v>
      </c>
      <c r="AN23" s="102">
        <v>0.1008</v>
      </c>
      <c r="AO23" s="102">
        <v>6.2160000000000002E-3</v>
      </c>
      <c r="AP23" s="75">
        <v>2.7599999999999999E-3</v>
      </c>
      <c r="AQ23" s="75">
        <v>0.307</v>
      </c>
      <c r="AR23" s="73">
        <v>0.248</v>
      </c>
      <c r="AS23" s="73">
        <v>0.37062</v>
      </c>
      <c r="AT23" s="73">
        <v>0.14238000000000001</v>
      </c>
      <c r="AU23" s="73">
        <v>9.8399999999999998E-3</v>
      </c>
      <c r="AV23" s="75">
        <v>7.8079999999999997E-2</v>
      </c>
      <c r="AW23" s="73">
        <v>6.8399999999999997E-3</v>
      </c>
      <c r="AX23" s="73">
        <v>1.404E-2</v>
      </c>
      <c r="AY23" s="73">
        <v>0.16847999999999999</v>
      </c>
      <c r="AZ23" s="73">
        <v>8.4000000000000003E-4</v>
      </c>
      <c r="BA23" s="75">
        <v>5.4479999999999997E-3</v>
      </c>
      <c r="BB23" s="75">
        <v>4.4760000000000001E-2</v>
      </c>
      <c r="BC23" s="73">
        <v>4.4159999999999998E-2</v>
      </c>
      <c r="BD23" s="73">
        <v>1.431E-2</v>
      </c>
      <c r="BE23" s="75">
        <v>8.0000000000000007E-7</v>
      </c>
      <c r="BF23" s="73">
        <v>0.11645999999999999</v>
      </c>
      <c r="BG23" s="73">
        <v>0.39760000000000001</v>
      </c>
      <c r="BH23" s="75">
        <v>0.18998399999999999</v>
      </c>
      <c r="BI23" s="73">
        <v>1.8419999999999999E-2</v>
      </c>
      <c r="BJ23" s="73">
        <v>0.5232</v>
      </c>
      <c r="BK23" s="74">
        <v>0.80159999999999998</v>
      </c>
      <c r="BL23" s="75">
        <v>8.0000000000000007E-7</v>
      </c>
      <c r="BM23" s="75">
        <v>8.0000000000000007E-7</v>
      </c>
      <c r="BN23" s="75">
        <v>8.0000000000000007E-7</v>
      </c>
      <c r="BO23" s="75">
        <v>8.0000000000000007E-7</v>
      </c>
      <c r="BP23" s="75">
        <v>8.0000000000000007E-7</v>
      </c>
      <c r="BQ23" s="75">
        <v>8.0000000000000007E-7</v>
      </c>
      <c r="BR23" s="173">
        <v>5.0400000000000002E-3</v>
      </c>
      <c r="BS23" s="173">
        <v>4.8240000000000005E-2</v>
      </c>
      <c r="BT23" s="173">
        <v>5.4719999999999998E-2</v>
      </c>
      <c r="BU23" s="173">
        <v>0.32039999999999996</v>
      </c>
      <c r="BV23" s="75">
        <v>8.0000000000000007E-7</v>
      </c>
      <c r="BW23" s="75">
        <v>8.0000000000000007E-7</v>
      </c>
      <c r="BX23" s="73">
        <v>2.9999999999999997E-4</v>
      </c>
      <c r="BY23" s="73">
        <v>1.8540000000000001E-2</v>
      </c>
      <c r="BZ23" s="73">
        <v>4.2599999999999999E-2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73">
        <v>4.3560000000000001E-2</v>
      </c>
      <c r="CH23" s="38">
        <v>0</v>
      </c>
      <c r="CI23" s="38">
        <v>0</v>
      </c>
      <c r="CJ23" s="73">
        <v>0.17532</v>
      </c>
      <c r="CK23" s="73">
        <v>0.33228000000000002</v>
      </c>
      <c r="CL23" s="174">
        <v>0</v>
      </c>
      <c r="CM23" s="73">
        <v>0.2742</v>
      </c>
      <c r="CN23" s="73">
        <v>0.15240000000000001</v>
      </c>
      <c r="CO23" s="73">
        <v>6.9599999999999995E-2</v>
      </c>
      <c r="CP23" s="174">
        <v>0</v>
      </c>
      <c r="CQ23" s="174">
        <v>2E-3</v>
      </c>
      <c r="CR23" s="73">
        <v>0.27060000000000001</v>
      </c>
      <c r="CS23" s="38">
        <v>0</v>
      </c>
      <c r="CT23" s="38">
        <v>0</v>
      </c>
      <c r="CU23" s="38"/>
      <c r="CV23" s="38"/>
      <c r="CW23" s="73">
        <v>1.881</v>
      </c>
      <c r="CX23" s="73">
        <v>1.518</v>
      </c>
      <c r="CY23" s="73">
        <v>16.1568</v>
      </c>
      <c r="CZ23" s="38">
        <v>0</v>
      </c>
      <c r="DA23" s="38">
        <v>0</v>
      </c>
      <c r="DB23" s="73">
        <v>2.8E-3</v>
      </c>
      <c r="DC23" s="174">
        <v>0</v>
      </c>
      <c r="DD23" s="174">
        <v>0</v>
      </c>
      <c r="DE23" s="73">
        <v>1.9403999999999999</v>
      </c>
      <c r="DF23" s="38">
        <v>0</v>
      </c>
      <c r="DG23" s="38">
        <v>0</v>
      </c>
      <c r="DH23" s="38">
        <v>0</v>
      </c>
      <c r="DI23" s="38">
        <v>0</v>
      </c>
      <c r="DJ23" s="174">
        <v>2E-3</v>
      </c>
      <c r="DK23" s="174">
        <v>0</v>
      </c>
      <c r="DL23" s="174">
        <v>0</v>
      </c>
      <c r="DM23" s="174">
        <v>0</v>
      </c>
      <c r="DN23" s="174">
        <v>0</v>
      </c>
      <c r="DO23" s="174">
        <v>0</v>
      </c>
      <c r="DP23" s="100">
        <f t="shared" si="0"/>
        <v>34.705784800000004</v>
      </c>
    </row>
    <row r="24" spans="3:120" ht="15.75" x14ac:dyDescent="0.25">
      <c r="C24" s="96" t="s">
        <v>108</v>
      </c>
      <c r="D24" s="171">
        <v>1.0289999999999999</v>
      </c>
      <c r="E24" s="171">
        <v>2.0430000000000001</v>
      </c>
      <c r="F24" s="171">
        <v>0.49680000000000002</v>
      </c>
      <c r="G24" s="171">
        <v>0.26856000000000002</v>
      </c>
      <c r="H24" s="73">
        <v>0.16002</v>
      </c>
      <c r="I24" s="73">
        <v>2.0160000000000001E-2</v>
      </c>
      <c r="J24" s="73">
        <v>5.2639999999999996E-3</v>
      </c>
      <c r="K24" s="73">
        <v>2.0072E-2</v>
      </c>
      <c r="L24" s="73">
        <v>2.4143999999999999E-2</v>
      </c>
      <c r="M24" s="172">
        <v>3.4399999999999999E-3</v>
      </c>
      <c r="N24" s="126">
        <v>4.446E-2</v>
      </c>
      <c r="O24" s="126">
        <v>0.10836</v>
      </c>
      <c r="P24" s="126">
        <v>4.6920000000000003E-2</v>
      </c>
      <c r="Q24" s="74">
        <v>4.5600000000000002E-2</v>
      </c>
      <c r="R24" s="73">
        <v>1.932E-2</v>
      </c>
      <c r="S24" s="75">
        <v>1.0000000000000002E-6</v>
      </c>
      <c r="T24" s="73">
        <v>0.15840000000000001</v>
      </c>
      <c r="U24" s="97">
        <v>0.36096</v>
      </c>
      <c r="V24" s="97">
        <v>9.2999999999999999E-2</v>
      </c>
      <c r="W24" s="73">
        <v>2.196E-2</v>
      </c>
      <c r="X24" s="73">
        <v>1.7319999999999999E-2</v>
      </c>
      <c r="Y24" s="73">
        <v>0.39167999999999997</v>
      </c>
      <c r="Z24" s="73">
        <v>0.97055999999999998</v>
      </c>
      <c r="AA24" s="73">
        <v>0.50831999999999999</v>
      </c>
      <c r="AB24" s="73">
        <v>0.20448</v>
      </c>
      <c r="AC24" s="73">
        <v>0.30336000000000002</v>
      </c>
      <c r="AD24" s="75">
        <v>1.0000000000000002E-6</v>
      </c>
      <c r="AE24" s="73">
        <v>0.13247999999999999</v>
      </c>
      <c r="AF24" s="73">
        <v>3.9455999999999998E-2</v>
      </c>
      <c r="AG24" s="73">
        <v>4.4575999999999998E-2</v>
      </c>
      <c r="AH24" s="73">
        <v>2.8544E-2</v>
      </c>
      <c r="AI24" s="73">
        <v>5.1167999999999998E-2</v>
      </c>
      <c r="AJ24" s="73">
        <v>2.4E-2</v>
      </c>
      <c r="AK24" s="73">
        <v>1.312E-3</v>
      </c>
      <c r="AL24" s="73">
        <v>6.2591999999999995E-2</v>
      </c>
      <c r="AM24" s="73">
        <v>4.6239999999999996E-3</v>
      </c>
      <c r="AN24" s="102">
        <v>0.10206</v>
      </c>
      <c r="AO24" s="102">
        <v>6.2160000000000002E-3</v>
      </c>
      <c r="AP24" s="75">
        <v>2.7360000000000002E-3</v>
      </c>
      <c r="AQ24" s="75">
        <v>0.307</v>
      </c>
      <c r="AR24" s="73">
        <v>0.216</v>
      </c>
      <c r="AS24" s="73">
        <v>0.33623999999999998</v>
      </c>
      <c r="AT24" s="73">
        <v>0.16416</v>
      </c>
      <c r="AU24" s="73">
        <v>9.92E-3</v>
      </c>
      <c r="AV24" s="75">
        <v>7.6819999999999999E-2</v>
      </c>
      <c r="AW24" s="73">
        <v>7.1999999999999998E-3</v>
      </c>
      <c r="AX24" s="73">
        <v>1.2959999999999999E-2</v>
      </c>
      <c r="AY24" s="73">
        <v>0.16955999999999999</v>
      </c>
      <c r="AZ24" s="73">
        <v>6.96E-4</v>
      </c>
      <c r="BA24" s="75">
        <v>4.7520000000000001E-3</v>
      </c>
      <c r="BB24" s="75">
        <v>4.6199999999999998E-2</v>
      </c>
      <c r="BC24" s="73">
        <v>5.2200000000000003E-2</v>
      </c>
      <c r="BD24" s="73">
        <v>2.2499999999999999E-2</v>
      </c>
      <c r="BE24" s="75">
        <v>1.0000000000000002E-6</v>
      </c>
      <c r="BF24" s="73">
        <v>0.12096</v>
      </c>
      <c r="BG24" s="73">
        <v>0.37240000000000001</v>
      </c>
      <c r="BH24" s="75">
        <v>0.18729599999999999</v>
      </c>
      <c r="BI24" s="73">
        <v>1.5270000000000001E-2</v>
      </c>
      <c r="BJ24" s="73">
        <v>0.46079999999999999</v>
      </c>
      <c r="BK24" s="74">
        <v>0.53759999999999997</v>
      </c>
      <c r="BL24" s="75">
        <v>1.0000000000000002E-6</v>
      </c>
      <c r="BM24" s="75">
        <v>1.0000000000000002E-6</v>
      </c>
      <c r="BN24" s="75">
        <v>1.0000000000000002E-6</v>
      </c>
      <c r="BO24" s="75">
        <v>1.0000000000000002E-6</v>
      </c>
      <c r="BP24" s="75">
        <v>1.0000000000000002E-6</v>
      </c>
      <c r="BQ24" s="75">
        <v>1.0000000000000002E-6</v>
      </c>
      <c r="BR24" s="173">
        <v>4.6800000000000001E-3</v>
      </c>
      <c r="BS24" s="173">
        <v>4.9320000000000003E-2</v>
      </c>
      <c r="BT24" s="173">
        <v>5.1120000000000006E-2</v>
      </c>
      <c r="BU24" s="173">
        <v>0.31439999999999996</v>
      </c>
      <c r="BV24" s="75">
        <v>1.0000000000000002E-6</v>
      </c>
      <c r="BW24" s="75">
        <v>1.0000000000000002E-6</v>
      </c>
      <c r="BX24" s="73">
        <v>1.0356000000000001E-2</v>
      </c>
      <c r="BY24" s="73">
        <v>1.206E-2</v>
      </c>
      <c r="BZ24" s="73">
        <v>4.2720000000000001E-2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73">
        <v>4.3560000000000001E-2</v>
      </c>
      <c r="CH24" s="38">
        <v>0</v>
      </c>
      <c r="CI24" s="38">
        <v>0</v>
      </c>
      <c r="CJ24" s="73">
        <v>0.18396000000000001</v>
      </c>
      <c r="CK24" s="73">
        <v>0.32832</v>
      </c>
      <c r="CL24" s="174">
        <v>0</v>
      </c>
      <c r="CM24" s="73">
        <v>0.25800000000000001</v>
      </c>
      <c r="CN24" s="73">
        <v>0.1464</v>
      </c>
      <c r="CO24" s="73">
        <v>6.9000000000000006E-2</v>
      </c>
      <c r="CP24" s="174">
        <v>0</v>
      </c>
      <c r="CQ24" s="174">
        <v>2E-3</v>
      </c>
      <c r="CR24" s="73">
        <v>0.27779999999999999</v>
      </c>
      <c r="CS24" s="38">
        <v>0</v>
      </c>
      <c r="CT24" s="38">
        <v>0</v>
      </c>
      <c r="CU24" s="38"/>
      <c r="CV24" s="38"/>
      <c r="CW24" s="73">
        <v>1.8149999999999999</v>
      </c>
      <c r="CX24" s="73">
        <v>1.4850000000000001</v>
      </c>
      <c r="CY24" s="73">
        <v>14.8896</v>
      </c>
      <c r="CZ24" s="38">
        <v>0</v>
      </c>
      <c r="DA24" s="38">
        <v>0</v>
      </c>
      <c r="DB24" s="73">
        <v>2.8E-3</v>
      </c>
      <c r="DC24" s="174">
        <v>0</v>
      </c>
      <c r="DD24" s="174">
        <v>0</v>
      </c>
      <c r="DE24" s="73">
        <v>2.0769000000000002</v>
      </c>
      <c r="DF24" s="38">
        <v>0</v>
      </c>
      <c r="DG24" s="38">
        <v>0</v>
      </c>
      <c r="DH24" s="38">
        <v>0</v>
      </c>
      <c r="DI24" s="38">
        <v>0</v>
      </c>
      <c r="DJ24" s="174">
        <v>2E-3</v>
      </c>
      <c r="DK24" s="174">
        <v>0</v>
      </c>
      <c r="DL24" s="174">
        <v>0</v>
      </c>
      <c r="DM24" s="174">
        <v>0</v>
      </c>
      <c r="DN24" s="174">
        <v>0</v>
      </c>
      <c r="DO24" s="174">
        <v>0</v>
      </c>
      <c r="DP24" s="100">
        <f t="shared" si="0"/>
        <v>33.050464999999996</v>
      </c>
    </row>
    <row r="25" spans="3:120" ht="15.75" x14ac:dyDescent="0.25">
      <c r="C25" s="96" t="s">
        <v>109</v>
      </c>
      <c r="D25" s="171">
        <v>1.0218</v>
      </c>
      <c r="E25" s="171">
        <v>2.0454000000000003</v>
      </c>
      <c r="F25" s="171">
        <v>0.49319999999999997</v>
      </c>
      <c r="G25" s="171">
        <v>0.26819999999999999</v>
      </c>
      <c r="H25" s="73">
        <v>0.1827</v>
      </c>
      <c r="I25" s="73">
        <v>2.0400000000000001E-2</v>
      </c>
      <c r="J25" s="73">
        <v>5.4879999999999998E-3</v>
      </c>
      <c r="K25" s="73">
        <v>2.7119999999999998E-2</v>
      </c>
      <c r="L25" s="73">
        <v>2.0656000000000001E-2</v>
      </c>
      <c r="M25" s="172">
        <v>3.5599999999999998E-3</v>
      </c>
      <c r="N25" s="126">
        <v>4.3200000000000002E-2</v>
      </c>
      <c r="O25" s="126">
        <v>0.10908</v>
      </c>
      <c r="P25" s="126">
        <v>4.7160000000000001E-2</v>
      </c>
      <c r="Q25" s="74">
        <v>3.5040000000000002E-2</v>
      </c>
      <c r="R25" s="73">
        <v>5.0400000000000002E-3</v>
      </c>
      <c r="S25" s="75">
        <v>8.0000000000000007E-7</v>
      </c>
      <c r="T25" s="73">
        <v>0.14399999999999999</v>
      </c>
      <c r="U25" s="97">
        <v>0.36048000000000002</v>
      </c>
      <c r="V25" s="97">
        <v>9.2999999999999999E-2</v>
      </c>
      <c r="W25" s="73">
        <v>2.1420000000000002E-2</v>
      </c>
      <c r="X25" s="73">
        <v>1.84E-2</v>
      </c>
      <c r="Y25" s="73">
        <v>0.378</v>
      </c>
      <c r="Z25" s="73">
        <v>0.97199999999999998</v>
      </c>
      <c r="AA25" s="73">
        <v>0.51119999999999999</v>
      </c>
      <c r="AB25" s="73">
        <v>0.20448</v>
      </c>
      <c r="AC25" s="73">
        <v>0.29471999999999998</v>
      </c>
      <c r="AD25" s="75">
        <v>8.0000000000000007E-7</v>
      </c>
      <c r="AE25" s="73">
        <v>0.13247999999999999</v>
      </c>
      <c r="AF25" s="73">
        <v>3.3119999999999997E-2</v>
      </c>
      <c r="AG25" s="73">
        <v>4.4639999999999999E-2</v>
      </c>
      <c r="AH25" s="73">
        <v>2.9087999999999999E-2</v>
      </c>
      <c r="AI25" s="73">
        <v>4.1056000000000002E-2</v>
      </c>
      <c r="AJ25" s="73">
        <v>2.3807999999999999E-2</v>
      </c>
      <c r="AK25" s="73">
        <v>1.4400000000000001E-3</v>
      </c>
      <c r="AL25" s="73">
        <v>6.1151999999999998E-2</v>
      </c>
      <c r="AM25" s="73">
        <v>4.5599999999999998E-3</v>
      </c>
      <c r="AN25" s="102">
        <v>0.10206</v>
      </c>
      <c r="AO25" s="102">
        <v>6.2880000000000002E-3</v>
      </c>
      <c r="AP25" s="75">
        <v>2.8800000000000002E-3</v>
      </c>
      <c r="AQ25" s="75">
        <v>0.30599999999999999</v>
      </c>
      <c r="AR25" s="73">
        <v>0.20100000000000001</v>
      </c>
      <c r="AS25" s="73">
        <v>0.38519999999999999</v>
      </c>
      <c r="AT25" s="73">
        <v>0.17927999999999999</v>
      </c>
      <c r="AU25" s="73">
        <v>1.0019999999999999E-2</v>
      </c>
      <c r="AV25" s="75">
        <v>6.9080000000000003E-2</v>
      </c>
      <c r="AW25" s="73">
        <v>7.0200000000000002E-3</v>
      </c>
      <c r="AX25" s="73">
        <v>1.3679999999999999E-2</v>
      </c>
      <c r="AY25" s="73">
        <v>0.16786000000000001</v>
      </c>
      <c r="AZ25" s="73">
        <v>7.2000000000000005E-4</v>
      </c>
      <c r="BA25" s="75">
        <v>4.5120000000000004E-3</v>
      </c>
      <c r="BB25" s="75">
        <v>3.8519999999999999E-2</v>
      </c>
      <c r="BC25" s="73">
        <v>3.8879999999999998E-2</v>
      </c>
      <c r="BD25" s="73">
        <v>2.205E-2</v>
      </c>
      <c r="BE25" s="75">
        <v>8.0000000000000007E-7</v>
      </c>
      <c r="BF25" s="73">
        <v>0.12798000000000001</v>
      </c>
      <c r="BG25" s="73">
        <v>0.37059999999999998</v>
      </c>
      <c r="BH25" s="75">
        <v>0.18662400000000001</v>
      </c>
      <c r="BI25" s="73">
        <v>1.311E-2</v>
      </c>
      <c r="BJ25" s="73">
        <v>0.33600000000000002</v>
      </c>
      <c r="BK25" s="74">
        <v>0.81120000000000003</v>
      </c>
      <c r="BL25" s="75">
        <v>8.0000000000000007E-7</v>
      </c>
      <c r="BM25" s="75">
        <v>8.0000000000000007E-7</v>
      </c>
      <c r="BN25" s="75">
        <v>8.0000000000000007E-7</v>
      </c>
      <c r="BO25" s="75">
        <v>8.0000000000000007E-7</v>
      </c>
      <c r="BP25" s="75">
        <v>8.0000000000000007E-7</v>
      </c>
      <c r="BQ25" s="75">
        <v>8.0000000000000007E-7</v>
      </c>
      <c r="BR25" s="173">
        <v>5.0400000000000002E-3</v>
      </c>
      <c r="BS25" s="173">
        <v>4.8960000000000004E-2</v>
      </c>
      <c r="BT25" s="173">
        <v>4.8000000000000001E-2</v>
      </c>
      <c r="BU25" s="173">
        <v>0.31536000000000003</v>
      </c>
      <c r="BV25" s="75">
        <v>8.0000000000000007E-7</v>
      </c>
      <c r="BW25" s="75">
        <v>8.0000000000000007E-7</v>
      </c>
      <c r="BX25" s="73">
        <v>1.1364000000000001E-2</v>
      </c>
      <c r="BY25" s="73">
        <v>6.8399999999999997E-3</v>
      </c>
      <c r="BZ25" s="73">
        <v>4.2959999999999998E-2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73">
        <v>4.4999999999999998E-2</v>
      </c>
      <c r="CH25" s="38">
        <v>0</v>
      </c>
      <c r="CI25" s="38">
        <v>0</v>
      </c>
      <c r="CJ25" s="73">
        <v>0.18540000000000001</v>
      </c>
      <c r="CK25" s="73">
        <v>0.31068000000000001</v>
      </c>
      <c r="CL25" s="174">
        <v>0</v>
      </c>
      <c r="CM25" s="73">
        <v>0.23760000000000001</v>
      </c>
      <c r="CN25" s="73">
        <v>0.14399999999999999</v>
      </c>
      <c r="CO25" s="73">
        <v>6.7799999999999999E-2</v>
      </c>
      <c r="CP25" s="174">
        <v>0</v>
      </c>
      <c r="CQ25" s="174">
        <v>2E-3</v>
      </c>
      <c r="CR25" s="73">
        <v>0.255</v>
      </c>
      <c r="CS25" s="38">
        <v>0</v>
      </c>
      <c r="CT25" s="38">
        <v>0</v>
      </c>
      <c r="CU25" s="38"/>
      <c r="CV25" s="38"/>
      <c r="CW25" s="73">
        <v>1.6566000000000001</v>
      </c>
      <c r="CX25" s="73">
        <v>1.5642</v>
      </c>
      <c r="CY25" s="73">
        <v>15.5166</v>
      </c>
      <c r="CZ25" s="38">
        <v>0</v>
      </c>
      <c r="DA25" s="38">
        <v>0</v>
      </c>
      <c r="DB25" s="73">
        <v>2.8E-3</v>
      </c>
      <c r="DC25" s="174">
        <v>0</v>
      </c>
      <c r="DD25" s="174">
        <v>0</v>
      </c>
      <c r="DE25" s="73">
        <v>2.1112000000000002</v>
      </c>
      <c r="DF25" s="38">
        <v>0</v>
      </c>
      <c r="DG25" s="38">
        <v>0</v>
      </c>
      <c r="DH25" s="38">
        <v>0</v>
      </c>
      <c r="DI25" s="38">
        <v>0</v>
      </c>
      <c r="DJ25" s="174">
        <v>2E-3</v>
      </c>
      <c r="DK25" s="174">
        <v>0</v>
      </c>
      <c r="DL25" s="174">
        <v>0</v>
      </c>
      <c r="DM25" s="174">
        <v>0</v>
      </c>
      <c r="DN25" s="174">
        <v>0</v>
      </c>
      <c r="DO25" s="174">
        <v>0</v>
      </c>
      <c r="DP25" s="100">
        <f t="shared" si="0"/>
        <v>33.677064800000004</v>
      </c>
    </row>
    <row r="26" spans="3:120" ht="15.75" x14ac:dyDescent="0.25">
      <c r="C26" s="96" t="s">
        <v>110</v>
      </c>
      <c r="D26" s="171">
        <v>1.02</v>
      </c>
      <c r="E26" s="171">
        <v>2.0484</v>
      </c>
      <c r="F26" s="171">
        <v>0.48024</v>
      </c>
      <c r="G26" s="171">
        <v>0.26712000000000002</v>
      </c>
      <c r="H26" s="73">
        <v>0.10746</v>
      </c>
      <c r="I26" s="73">
        <v>2.0639999999999999E-2</v>
      </c>
      <c r="J26" s="73">
        <v>5.2639999999999996E-3</v>
      </c>
      <c r="K26" s="73">
        <v>2.6672000000000001E-2</v>
      </c>
      <c r="L26" s="73">
        <v>1.7336000000000001E-2</v>
      </c>
      <c r="M26" s="172">
        <v>3.4480000000000001E-3</v>
      </c>
      <c r="N26" s="126">
        <v>4.3740000000000001E-2</v>
      </c>
      <c r="O26" s="126">
        <v>9.3420000000000003E-2</v>
      </c>
      <c r="P26" s="126">
        <v>4.7640000000000002E-2</v>
      </c>
      <c r="Q26" s="74">
        <v>4.2599999999999999E-2</v>
      </c>
      <c r="R26" s="73">
        <v>4.5599999999999998E-3</v>
      </c>
      <c r="S26" s="75">
        <v>8.0000000000000007E-7</v>
      </c>
      <c r="T26" s="73">
        <v>0.1656</v>
      </c>
      <c r="U26" s="97">
        <v>0.36815999999999999</v>
      </c>
      <c r="V26" s="97">
        <v>9.2999999999999999E-2</v>
      </c>
      <c r="W26" s="73">
        <v>2.1690000000000001E-2</v>
      </c>
      <c r="X26" s="73">
        <v>1.66E-2</v>
      </c>
      <c r="Y26" s="73">
        <v>0.36071999999999999</v>
      </c>
      <c r="Z26" s="73">
        <v>0.97272000000000003</v>
      </c>
      <c r="AA26" s="73">
        <v>0.50160000000000005</v>
      </c>
      <c r="AB26" s="73">
        <v>0.18384</v>
      </c>
      <c r="AC26" s="73">
        <v>0.29759999999999998</v>
      </c>
      <c r="AD26" s="75">
        <v>8.0000000000000007E-7</v>
      </c>
      <c r="AE26" s="73">
        <v>0.13824</v>
      </c>
      <c r="AF26" s="73">
        <v>3.4495999999999999E-2</v>
      </c>
      <c r="AG26" s="73">
        <v>4.4159999999999998E-2</v>
      </c>
      <c r="AH26" s="73">
        <v>2.7040000000000002E-2</v>
      </c>
      <c r="AI26" s="73">
        <v>4.5920000000000002E-2</v>
      </c>
      <c r="AJ26" s="73">
        <v>2.4192000000000002E-2</v>
      </c>
      <c r="AK26" s="73">
        <v>1.6000000000000001E-3</v>
      </c>
      <c r="AL26" s="73">
        <v>5.8527999999999997E-2</v>
      </c>
      <c r="AM26" s="73">
        <v>4.5760000000000002E-3</v>
      </c>
      <c r="AN26" s="102">
        <v>0.10188</v>
      </c>
      <c r="AO26" s="102">
        <v>6.2639999999999996E-3</v>
      </c>
      <c r="AP26" s="75">
        <v>2.7360000000000002E-3</v>
      </c>
      <c r="AQ26" s="75">
        <v>0.26200000000000001</v>
      </c>
      <c r="AR26" s="73">
        <v>0.19800000000000001</v>
      </c>
      <c r="AS26" s="73">
        <v>0.432</v>
      </c>
      <c r="AT26" s="73">
        <v>0.16578000000000001</v>
      </c>
      <c r="AU26" s="73">
        <v>9.9600000000000001E-3</v>
      </c>
      <c r="AV26" s="75">
        <v>6.4579999999999999E-2</v>
      </c>
      <c r="AW26" s="73">
        <v>6.2399999999999999E-3</v>
      </c>
      <c r="AX26" s="73">
        <v>1.32E-2</v>
      </c>
      <c r="AY26" s="73">
        <v>0.15407999999999999</v>
      </c>
      <c r="AZ26" s="73">
        <v>1.0319999999999999E-3</v>
      </c>
      <c r="BA26" s="75">
        <v>5.1599999999999997E-3</v>
      </c>
      <c r="BB26" s="75">
        <v>2.8320000000000001E-2</v>
      </c>
      <c r="BC26" s="73">
        <v>3.8399999999999997E-2</v>
      </c>
      <c r="BD26" s="73">
        <v>2.2679999999999999E-2</v>
      </c>
      <c r="BE26" s="75">
        <v>8.0000000000000007E-7</v>
      </c>
      <c r="BF26" s="73">
        <v>0.12590999999999999</v>
      </c>
      <c r="BG26" s="73">
        <v>0.32469999999999999</v>
      </c>
      <c r="BH26" s="75">
        <v>0.18384</v>
      </c>
      <c r="BI26" s="73">
        <v>1.332E-2</v>
      </c>
      <c r="BJ26" s="73">
        <v>0.33600000000000002</v>
      </c>
      <c r="BK26" s="74">
        <v>0.79679999999999995</v>
      </c>
      <c r="BL26" s="75">
        <v>8.0000000000000007E-7</v>
      </c>
      <c r="BM26" s="75">
        <v>8.0000000000000007E-7</v>
      </c>
      <c r="BN26" s="75">
        <v>8.0000000000000007E-7</v>
      </c>
      <c r="BO26" s="75">
        <v>8.0000000000000007E-7</v>
      </c>
      <c r="BP26" s="75">
        <v>8.0000000000000007E-7</v>
      </c>
      <c r="BQ26" s="75">
        <v>8.0000000000000007E-7</v>
      </c>
      <c r="BR26" s="173">
        <v>5.0400000000000002E-3</v>
      </c>
      <c r="BS26" s="173">
        <v>4.9320000000000003E-2</v>
      </c>
      <c r="BT26" s="173">
        <v>5.4239999999999997E-2</v>
      </c>
      <c r="BU26" s="173">
        <v>0.31560000000000005</v>
      </c>
      <c r="BV26" s="75">
        <v>8.0000000000000007E-7</v>
      </c>
      <c r="BW26" s="75">
        <v>8.0000000000000007E-7</v>
      </c>
      <c r="BX26" s="73">
        <v>1.1351999999999999E-2</v>
      </c>
      <c r="BY26" s="73">
        <v>1.9800000000000002E-2</v>
      </c>
      <c r="BZ26" s="73">
        <v>4.2840000000000003E-2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73">
        <v>4.5359999999999998E-2</v>
      </c>
      <c r="CH26" s="38">
        <v>0</v>
      </c>
      <c r="CI26" s="38">
        <v>0</v>
      </c>
      <c r="CJ26" s="73">
        <v>0.15623999999999999</v>
      </c>
      <c r="CK26" s="73">
        <v>0.30959999999999999</v>
      </c>
      <c r="CL26" s="174">
        <v>0</v>
      </c>
      <c r="CM26" s="73">
        <v>0.23760000000000001</v>
      </c>
      <c r="CN26" s="73">
        <v>0.14460000000000001</v>
      </c>
      <c r="CO26" s="73">
        <v>6.6000000000000003E-2</v>
      </c>
      <c r="CP26" s="174">
        <v>0</v>
      </c>
      <c r="CQ26" s="174">
        <v>2E-3</v>
      </c>
      <c r="CR26" s="73">
        <v>0.2112</v>
      </c>
      <c r="CS26" s="38">
        <v>0</v>
      </c>
      <c r="CT26" s="38">
        <v>0</v>
      </c>
      <c r="CU26" s="38"/>
      <c r="CV26" s="38"/>
      <c r="CW26" s="73">
        <v>1.5906</v>
      </c>
      <c r="CX26" s="73">
        <v>1.6368</v>
      </c>
      <c r="CY26" s="73">
        <v>15.0282</v>
      </c>
      <c r="CZ26" s="38">
        <v>0</v>
      </c>
      <c r="DA26" s="38">
        <v>0</v>
      </c>
      <c r="DB26" s="73">
        <v>2.8E-3</v>
      </c>
      <c r="DC26" s="174">
        <v>0</v>
      </c>
      <c r="DD26" s="174">
        <v>0</v>
      </c>
      <c r="DE26" s="73">
        <v>2.0769000000000002</v>
      </c>
      <c r="DF26" s="38">
        <v>0</v>
      </c>
      <c r="DG26" s="38">
        <v>0</v>
      </c>
      <c r="DH26" s="38">
        <v>0</v>
      </c>
      <c r="DI26" s="38">
        <v>0</v>
      </c>
      <c r="DJ26" s="174">
        <v>2E-3</v>
      </c>
      <c r="DK26" s="174">
        <v>0</v>
      </c>
      <c r="DL26" s="174">
        <v>0</v>
      </c>
      <c r="DM26" s="174">
        <v>0</v>
      </c>
      <c r="DN26" s="174">
        <v>0</v>
      </c>
      <c r="DO26" s="174">
        <v>0</v>
      </c>
      <c r="DP26" s="100">
        <f t="shared" si="0"/>
        <v>32.889804800000007</v>
      </c>
    </row>
    <row r="27" spans="3:120" ht="15.75" x14ac:dyDescent="0.25">
      <c r="C27" s="96" t="s">
        <v>111</v>
      </c>
      <c r="D27" s="171">
        <v>1.0404000000000002</v>
      </c>
      <c r="E27" s="171">
        <v>2.0472000000000001</v>
      </c>
      <c r="F27" s="171">
        <v>0.48024</v>
      </c>
      <c r="G27" s="171">
        <v>0.26712000000000002</v>
      </c>
      <c r="H27" s="73">
        <v>8.3339999999999997E-2</v>
      </c>
      <c r="I27" s="73">
        <v>2.0639999999999999E-2</v>
      </c>
      <c r="J27" s="73">
        <v>5.496E-3</v>
      </c>
      <c r="K27" s="73">
        <v>1.9192000000000001E-2</v>
      </c>
      <c r="L27" s="73">
        <v>2.4143999999999999E-2</v>
      </c>
      <c r="M27" s="172">
        <v>4.5999999999999999E-3</v>
      </c>
      <c r="N27" s="126">
        <v>4.4819999999999999E-2</v>
      </c>
      <c r="O27" s="126">
        <v>8.5319999999999993E-2</v>
      </c>
      <c r="P27" s="126">
        <v>4.6080000000000003E-2</v>
      </c>
      <c r="Q27" s="74">
        <v>3.7560000000000003E-2</v>
      </c>
      <c r="R27" s="73">
        <v>4.3200000000000001E-3</v>
      </c>
      <c r="S27" s="75">
        <v>1.0000000000000002E-6</v>
      </c>
      <c r="T27" s="73">
        <v>0.12959999999999999</v>
      </c>
      <c r="U27" s="97">
        <v>0.35615999999999998</v>
      </c>
      <c r="V27" s="97">
        <v>9.2999999999999999E-2</v>
      </c>
      <c r="W27" s="73">
        <v>2.1420000000000002E-2</v>
      </c>
      <c r="X27" s="73">
        <v>1.7559999999999999E-2</v>
      </c>
      <c r="Y27" s="73">
        <v>0.36143999999999998</v>
      </c>
      <c r="Z27" s="73">
        <v>0.99</v>
      </c>
      <c r="AA27" s="73">
        <v>0.49775999999999998</v>
      </c>
      <c r="AB27" s="73">
        <v>0.17952000000000001</v>
      </c>
      <c r="AC27" s="73">
        <v>0.29376000000000002</v>
      </c>
      <c r="AD27" s="75">
        <v>1.0000000000000002E-6</v>
      </c>
      <c r="AE27" s="73">
        <v>0.13733999999999999</v>
      </c>
      <c r="AF27" s="73">
        <v>4.48E-2</v>
      </c>
      <c r="AG27" s="73">
        <v>4.4512000000000003E-2</v>
      </c>
      <c r="AH27" s="73">
        <v>2.8608000000000001E-2</v>
      </c>
      <c r="AI27" s="73">
        <v>5.1456000000000002E-2</v>
      </c>
      <c r="AJ27" s="73">
        <v>2.4192000000000002E-2</v>
      </c>
      <c r="AK27" s="73">
        <v>1.5039999999999999E-3</v>
      </c>
      <c r="AL27" s="73">
        <v>6.5855999999999998E-2</v>
      </c>
      <c r="AM27" s="73">
        <v>4.5919999999999997E-3</v>
      </c>
      <c r="AN27" s="102">
        <v>0.10278</v>
      </c>
      <c r="AO27" s="102">
        <v>6.3600000000000002E-3</v>
      </c>
      <c r="AP27" s="75">
        <v>2.8080000000000002E-3</v>
      </c>
      <c r="AQ27" s="75">
        <v>0.193</v>
      </c>
      <c r="AR27" s="73">
        <v>0.19500000000000001</v>
      </c>
      <c r="AS27" s="73">
        <v>0.35117999999999999</v>
      </c>
      <c r="AT27" s="73">
        <v>0.15966</v>
      </c>
      <c r="AU27" s="73">
        <v>9.9600000000000001E-3</v>
      </c>
      <c r="AV27" s="75">
        <v>6.4579999999999999E-2</v>
      </c>
      <c r="AW27" s="73">
        <v>7.1399999999999996E-3</v>
      </c>
      <c r="AX27" s="73">
        <v>1.1639999999999999E-2</v>
      </c>
      <c r="AY27" s="73">
        <v>0.19594</v>
      </c>
      <c r="AZ27" s="73">
        <v>9.3599999999999998E-4</v>
      </c>
      <c r="BA27" s="75">
        <v>5.0879999999999996E-3</v>
      </c>
      <c r="BB27" s="75">
        <v>2.7959999999999999E-2</v>
      </c>
      <c r="BC27" s="73">
        <v>3.8039999999999997E-2</v>
      </c>
      <c r="BD27" s="73">
        <v>2.376E-2</v>
      </c>
      <c r="BE27" s="75">
        <v>1.0000000000000002E-6</v>
      </c>
      <c r="BF27" s="73">
        <v>0.126</v>
      </c>
      <c r="BG27" s="73">
        <v>0.33460000000000001</v>
      </c>
      <c r="BH27" s="75">
        <v>0.183504</v>
      </c>
      <c r="BI27" s="73">
        <v>1.272E-2</v>
      </c>
      <c r="BJ27" s="73">
        <v>0.34560000000000002</v>
      </c>
      <c r="BK27" s="74">
        <v>0.71519999999999995</v>
      </c>
      <c r="BL27" s="75">
        <v>1.0000000000000002E-6</v>
      </c>
      <c r="BM27" s="75">
        <v>1.0000000000000002E-6</v>
      </c>
      <c r="BN27" s="75">
        <v>1.0000000000000002E-6</v>
      </c>
      <c r="BO27" s="75">
        <v>1.0000000000000002E-6</v>
      </c>
      <c r="BP27" s="75">
        <v>1.0000000000000002E-6</v>
      </c>
      <c r="BQ27" s="75">
        <v>1.0000000000000002E-6</v>
      </c>
      <c r="BR27" s="173">
        <v>5.0400000000000002E-3</v>
      </c>
      <c r="BS27" s="173">
        <v>4.8960000000000004E-2</v>
      </c>
      <c r="BT27" s="173">
        <v>5.5200000000000006E-2</v>
      </c>
      <c r="BU27" s="173">
        <v>0.32639999999999997</v>
      </c>
      <c r="BV27" s="75">
        <v>1.0000000000000002E-6</v>
      </c>
      <c r="BW27" s="75">
        <v>1.0000000000000002E-6</v>
      </c>
      <c r="BX27" s="73">
        <v>1.1351999999999999E-2</v>
      </c>
      <c r="BY27" s="73">
        <v>6.6600000000000001E-3</v>
      </c>
      <c r="BZ27" s="73">
        <v>4.2840000000000003E-2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73">
        <v>4.4999999999999998E-2</v>
      </c>
      <c r="CH27" s="38">
        <v>0</v>
      </c>
      <c r="CI27" s="38">
        <v>0</v>
      </c>
      <c r="CJ27" s="73">
        <v>0.126</v>
      </c>
      <c r="CK27" s="73">
        <v>0.31103999999999998</v>
      </c>
      <c r="CL27" s="174">
        <v>0</v>
      </c>
      <c r="CM27" s="73">
        <v>0.24479999999999999</v>
      </c>
      <c r="CN27" s="73">
        <v>0.14399999999999999</v>
      </c>
      <c r="CO27" s="73">
        <v>6.6000000000000003E-2</v>
      </c>
      <c r="CP27" s="174">
        <v>0</v>
      </c>
      <c r="CQ27" s="174">
        <v>2E-3</v>
      </c>
      <c r="CR27" s="73">
        <v>0.19739999999999999</v>
      </c>
      <c r="CS27" s="38">
        <v>0</v>
      </c>
      <c r="CT27" s="38">
        <v>0</v>
      </c>
      <c r="CU27" s="38"/>
      <c r="CV27" s="38"/>
      <c r="CW27" s="73">
        <v>1.7754000000000001</v>
      </c>
      <c r="CX27" s="73">
        <v>1.5642</v>
      </c>
      <c r="CY27" s="73">
        <v>14.6058</v>
      </c>
      <c r="CZ27" s="38">
        <v>0</v>
      </c>
      <c r="DA27" s="38">
        <v>0</v>
      </c>
      <c r="DB27" s="73">
        <v>2.8E-3</v>
      </c>
      <c r="DC27" s="174">
        <v>0</v>
      </c>
      <c r="DD27" s="174">
        <v>0</v>
      </c>
      <c r="DE27" s="73">
        <v>2.0811000000000002</v>
      </c>
      <c r="DF27" s="38">
        <v>0</v>
      </c>
      <c r="DG27" s="38">
        <v>0</v>
      </c>
      <c r="DH27" s="38">
        <v>0</v>
      </c>
      <c r="DI27" s="38">
        <v>0</v>
      </c>
      <c r="DJ27" s="174">
        <v>2E-3</v>
      </c>
      <c r="DK27" s="174">
        <v>0</v>
      </c>
      <c r="DL27" s="174">
        <v>0</v>
      </c>
      <c r="DM27" s="174">
        <v>0</v>
      </c>
      <c r="DN27" s="174">
        <v>0</v>
      </c>
      <c r="DO27" s="174">
        <v>0</v>
      </c>
      <c r="DP27" s="100">
        <f t="shared" si="0"/>
        <v>32.33101099999999</v>
      </c>
    </row>
    <row r="28" spans="3:120" ht="15.75" x14ac:dyDescent="0.25">
      <c r="C28" s="96" t="s">
        <v>112</v>
      </c>
      <c r="D28" s="171">
        <v>1.0349999999999999</v>
      </c>
      <c r="E28" s="171">
        <v>2.0436000000000001</v>
      </c>
      <c r="F28" s="171">
        <v>0.48492000000000002</v>
      </c>
      <c r="G28" s="171">
        <v>0.26856000000000002</v>
      </c>
      <c r="H28" s="73">
        <v>0.14868000000000001</v>
      </c>
      <c r="I28" s="73">
        <v>2.0639999999999999E-2</v>
      </c>
      <c r="J28" s="73">
        <v>5.3680000000000004E-3</v>
      </c>
      <c r="K28" s="73">
        <v>1.8536E-2</v>
      </c>
      <c r="L28" s="73">
        <v>3.0776000000000001E-2</v>
      </c>
      <c r="M28" s="172">
        <v>3.7039999999999998E-3</v>
      </c>
      <c r="N28" s="126">
        <v>4.1579999999999999E-2</v>
      </c>
      <c r="O28" s="126">
        <v>8.6760000000000004E-2</v>
      </c>
      <c r="P28" s="126">
        <v>4.4639999999999999E-2</v>
      </c>
      <c r="Q28" s="74">
        <v>3.5400000000000001E-2</v>
      </c>
      <c r="R28" s="73">
        <v>4.4400000000000004E-3</v>
      </c>
      <c r="S28" s="75">
        <v>8.0000000000000007E-7</v>
      </c>
      <c r="T28" s="73">
        <v>0.12959999999999999</v>
      </c>
      <c r="U28" s="97">
        <v>0.35424</v>
      </c>
      <c r="V28" s="97">
        <v>9.2999999999999999E-2</v>
      </c>
      <c r="W28" s="73">
        <v>2.2409999999999999E-2</v>
      </c>
      <c r="X28" s="73">
        <v>1.7680000000000001E-2</v>
      </c>
      <c r="Y28" s="73">
        <v>0.35783999999999999</v>
      </c>
      <c r="Z28" s="73">
        <v>1.03176</v>
      </c>
      <c r="AA28" s="73">
        <v>0.50207999999999997</v>
      </c>
      <c r="AB28" s="73">
        <v>0.18768000000000001</v>
      </c>
      <c r="AC28" s="73">
        <v>0.30719999999999997</v>
      </c>
      <c r="AD28" s="75">
        <v>8.0000000000000007E-7</v>
      </c>
      <c r="AE28" s="73">
        <v>0.13625999999999999</v>
      </c>
      <c r="AF28" s="73">
        <v>3.4528000000000003E-2</v>
      </c>
      <c r="AG28" s="73">
        <v>4.4768000000000002E-2</v>
      </c>
      <c r="AH28" s="73">
        <v>2.2207999999999999E-2</v>
      </c>
      <c r="AI28" s="73">
        <v>4.3487999999999999E-2</v>
      </c>
      <c r="AJ28" s="73">
        <v>2.4256E-2</v>
      </c>
      <c r="AK28" s="73">
        <v>1.536E-3</v>
      </c>
      <c r="AL28" s="73">
        <v>6.7711999999999994E-2</v>
      </c>
      <c r="AM28" s="73">
        <v>4.6239999999999996E-3</v>
      </c>
      <c r="AN28" s="102">
        <v>0.10206</v>
      </c>
      <c r="AO28" s="102">
        <v>6.3359999999999996E-3</v>
      </c>
      <c r="AP28" s="75">
        <v>2.7599999999999999E-3</v>
      </c>
      <c r="AQ28" s="75">
        <v>0.111</v>
      </c>
      <c r="AR28" s="73">
        <v>0.16900000000000001</v>
      </c>
      <c r="AS28" s="73">
        <v>0.32472000000000001</v>
      </c>
      <c r="AT28" s="73">
        <v>0.17712</v>
      </c>
      <c r="AU28" s="73">
        <v>1.0120000000000001E-2</v>
      </c>
      <c r="AV28" s="75">
        <v>6.8540000000000004E-2</v>
      </c>
      <c r="AW28" s="73">
        <v>7.26E-3</v>
      </c>
      <c r="AX28" s="73">
        <v>1.008E-2</v>
      </c>
      <c r="AY28" s="73">
        <v>1.9900000000000001E-2</v>
      </c>
      <c r="AZ28" s="73">
        <v>6.4800000000000003E-4</v>
      </c>
      <c r="BA28" s="75">
        <v>4.5360000000000001E-3</v>
      </c>
      <c r="BB28" s="75">
        <v>2.4119999999999999E-2</v>
      </c>
      <c r="BC28" s="73">
        <v>3.7679999999999998E-2</v>
      </c>
      <c r="BD28" s="73">
        <v>2.367E-2</v>
      </c>
      <c r="BE28" s="75">
        <v>8.0000000000000007E-7</v>
      </c>
      <c r="BF28" s="73">
        <v>0.12519</v>
      </c>
      <c r="BG28" s="73">
        <v>0.30669999999999997</v>
      </c>
      <c r="BH28" s="75">
        <v>0.183888</v>
      </c>
      <c r="BI28" s="73">
        <v>1.281E-2</v>
      </c>
      <c r="BJ28" s="73">
        <v>0.34560000000000002</v>
      </c>
      <c r="BK28" s="74">
        <v>0.53759999999999997</v>
      </c>
      <c r="BL28" s="75">
        <v>8.0000000000000007E-7</v>
      </c>
      <c r="BM28" s="75">
        <v>8.0000000000000007E-7</v>
      </c>
      <c r="BN28" s="75">
        <v>8.0000000000000007E-7</v>
      </c>
      <c r="BO28" s="75">
        <v>8.0000000000000007E-7</v>
      </c>
      <c r="BP28" s="75">
        <v>8.0000000000000007E-7</v>
      </c>
      <c r="BQ28" s="75">
        <v>8.0000000000000007E-7</v>
      </c>
      <c r="BR28" s="173">
        <v>4.6800000000000001E-3</v>
      </c>
      <c r="BS28" s="173">
        <v>4.9320000000000003E-2</v>
      </c>
      <c r="BT28" s="173">
        <v>5.4719999999999998E-2</v>
      </c>
      <c r="BU28" s="173">
        <v>0.33072000000000001</v>
      </c>
      <c r="BV28" s="75">
        <v>8.0000000000000007E-7</v>
      </c>
      <c r="BW28" s="75">
        <v>8.0000000000000007E-7</v>
      </c>
      <c r="BX28" s="73">
        <v>1.1351999999999999E-2</v>
      </c>
      <c r="BY28" s="73">
        <v>6.6600000000000001E-3</v>
      </c>
      <c r="BZ28" s="73">
        <v>4.2840000000000003E-2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73">
        <v>4.2840000000000003E-2</v>
      </c>
      <c r="CH28" s="38">
        <v>0</v>
      </c>
      <c r="CI28" s="38">
        <v>0</v>
      </c>
      <c r="CJ28" s="73">
        <v>0.14760000000000001</v>
      </c>
      <c r="CK28" s="73">
        <v>0.32040000000000002</v>
      </c>
      <c r="CL28" s="174">
        <v>0</v>
      </c>
      <c r="CM28" s="73">
        <v>0.2364</v>
      </c>
      <c r="CN28" s="73">
        <v>0.1434</v>
      </c>
      <c r="CO28" s="73">
        <v>6.6000000000000003E-2</v>
      </c>
      <c r="CP28" s="174">
        <v>0</v>
      </c>
      <c r="CQ28" s="174">
        <v>2E-3</v>
      </c>
      <c r="CR28" s="73">
        <v>0.19919999999999999</v>
      </c>
      <c r="CS28" s="38">
        <v>0</v>
      </c>
      <c r="CT28" s="38">
        <v>0</v>
      </c>
      <c r="CU28" s="38"/>
      <c r="CV28" s="38"/>
      <c r="CW28" s="73">
        <v>1.65</v>
      </c>
      <c r="CX28" s="73">
        <v>1.5114000000000001</v>
      </c>
      <c r="CY28" s="73">
        <v>13.9062</v>
      </c>
      <c r="CZ28" s="38">
        <v>0</v>
      </c>
      <c r="DA28" s="38">
        <v>0</v>
      </c>
      <c r="DB28" s="73">
        <v>2.8E-3</v>
      </c>
      <c r="DC28" s="174">
        <v>0</v>
      </c>
      <c r="DD28" s="174">
        <v>0</v>
      </c>
      <c r="DE28" s="73">
        <v>2.0712999999999999</v>
      </c>
      <c r="DF28" s="38">
        <v>0</v>
      </c>
      <c r="DG28" s="38">
        <v>0</v>
      </c>
      <c r="DH28" s="38">
        <v>0</v>
      </c>
      <c r="DI28" s="38">
        <v>0</v>
      </c>
      <c r="DJ28" s="174">
        <v>2E-3</v>
      </c>
      <c r="DK28" s="174">
        <v>0</v>
      </c>
      <c r="DL28" s="174">
        <v>0</v>
      </c>
      <c r="DM28" s="174">
        <v>0</v>
      </c>
      <c r="DN28" s="174">
        <v>0</v>
      </c>
      <c r="DO28" s="174">
        <v>0</v>
      </c>
      <c r="DP28" s="100">
        <f t="shared" si="0"/>
        <v>31.068652800000002</v>
      </c>
    </row>
    <row r="29" spans="3:120" ht="15.75" x14ac:dyDescent="0.25">
      <c r="C29" s="96" t="s">
        <v>113</v>
      </c>
      <c r="D29" s="171">
        <v>1.0289999999999999</v>
      </c>
      <c r="E29" s="171">
        <v>2.0550000000000002</v>
      </c>
      <c r="F29" s="171">
        <v>0.48636000000000001</v>
      </c>
      <c r="G29" s="171">
        <v>0.26748000000000005</v>
      </c>
      <c r="H29" s="73">
        <v>0.10026</v>
      </c>
      <c r="I29" s="73">
        <v>2.1600000000000001E-2</v>
      </c>
      <c r="J29" s="73">
        <v>5.3280000000000003E-3</v>
      </c>
      <c r="K29" s="73">
        <v>1.9199999999999998E-2</v>
      </c>
      <c r="L29" s="73">
        <v>2.0112000000000001E-2</v>
      </c>
      <c r="M29" s="172">
        <v>3.3040000000000001E-3</v>
      </c>
      <c r="N29" s="126">
        <v>4.2299999999999997E-2</v>
      </c>
      <c r="O29" s="126">
        <v>8.7300000000000003E-2</v>
      </c>
      <c r="P29" s="126">
        <v>4.6679999999999999E-2</v>
      </c>
      <c r="Q29" s="74">
        <v>4.512E-2</v>
      </c>
      <c r="R29" s="73">
        <v>4.3200000000000001E-3</v>
      </c>
      <c r="S29" s="75">
        <v>8.0000000000000007E-7</v>
      </c>
      <c r="T29" s="73">
        <v>0.1512</v>
      </c>
      <c r="U29" s="97">
        <v>0.34992000000000001</v>
      </c>
      <c r="V29" s="97">
        <v>9.2999999999999999E-2</v>
      </c>
      <c r="W29" s="73">
        <v>2.7E-2</v>
      </c>
      <c r="X29" s="73">
        <v>1.924E-2</v>
      </c>
      <c r="Y29" s="73">
        <v>0.37512000000000001</v>
      </c>
      <c r="Z29" s="73">
        <v>1.0029600000000001</v>
      </c>
      <c r="AA29" s="73">
        <v>0.44591999999999998</v>
      </c>
      <c r="AB29" s="73">
        <v>0.16511999999999999</v>
      </c>
      <c r="AC29" s="73">
        <v>0.30048000000000002</v>
      </c>
      <c r="AD29" s="75">
        <v>8.0000000000000007E-7</v>
      </c>
      <c r="AE29" s="73">
        <v>0.13175999999999999</v>
      </c>
      <c r="AF29" s="73">
        <v>3.2607999999999998E-2</v>
      </c>
      <c r="AG29" s="73">
        <v>4.5055999999999999E-2</v>
      </c>
      <c r="AH29" s="73">
        <v>2.5024000000000001E-2</v>
      </c>
      <c r="AI29" s="73">
        <v>4.0543999999999997E-2</v>
      </c>
      <c r="AJ29" s="73">
        <v>2.4192000000000002E-2</v>
      </c>
      <c r="AK29" s="73">
        <v>1.5039999999999999E-3</v>
      </c>
      <c r="AL29" s="73">
        <v>6.4544000000000004E-2</v>
      </c>
      <c r="AM29" s="73">
        <v>4.64E-3</v>
      </c>
      <c r="AN29" s="102">
        <v>0.10062</v>
      </c>
      <c r="AO29" s="102">
        <v>6.3359999999999996E-3</v>
      </c>
      <c r="AP29" s="75">
        <v>2.8080000000000002E-3</v>
      </c>
      <c r="AQ29" s="75">
        <v>0.11899999999999999</v>
      </c>
      <c r="AR29" s="73">
        <v>0.124</v>
      </c>
      <c r="AS29" s="73">
        <v>0.34110000000000001</v>
      </c>
      <c r="AT29" s="73">
        <v>0.17946000000000001</v>
      </c>
      <c r="AU29" s="73">
        <v>1.0019999999999999E-2</v>
      </c>
      <c r="AV29" s="75">
        <v>7.1419999999999997E-2</v>
      </c>
      <c r="AW29" s="73">
        <v>7.3800000000000003E-3</v>
      </c>
      <c r="AX29" s="73">
        <v>9.5999999999999992E-3</v>
      </c>
      <c r="AY29" s="73">
        <v>1.9179999999999999E-2</v>
      </c>
      <c r="AZ29" s="73">
        <v>9.8400000000000007E-4</v>
      </c>
      <c r="BA29" s="75">
        <v>4.8240000000000002E-3</v>
      </c>
      <c r="BB29" s="75">
        <v>2.3040000000000001E-2</v>
      </c>
      <c r="BC29" s="73">
        <v>3.7920000000000002E-2</v>
      </c>
      <c r="BD29" s="73">
        <v>2.3939999999999999E-2</v>
      </c>
      <c r="BE29" s="75">
        <v>8.0000000000000007E-7</v>
      </c>
      <c r="BF29" s="73">
        <v>0.12537000000000001</v>
      </c>
      <c r="BG29" s="73">
        <v>0.23380000000000001</v>
      </c>
      <c r="BH29" s="75">
        <v>0.18432000000000001</v>
      </c>
      <c r="BI29" s="73">
        <v>1.272E-2</v>
      </c>
      <c r="BJ29" s="73">
        <v>0.4032</v>
      </c>
      <c r="BK29" s="74">
        <v>0.63360000000000005</v>
      </c>
      <c r="BL29" s="75">
        <v>8.0000000000000007E-7</v>
      </c>
      <c r="BM29" s="75">
        <v>8.0000000000000007E-7</v>
      </c>
      <c r="BN29" s="75">
        <v>8.0000000000000007E-7</v>
      </c>
      <c r="BO29" s="75">
        <v>8.0000000000000007E-7</v>
      </c>
      <c r="BP29" s="75">
        <v>8.0000000000000007E-7</v>
      </c>
      <c r="BQ29" s="75">
        <v>8.0000000000000007E-7</v>
      </c>
      <c r="BR29" s="173">
        <v>5.0400000000000002E-3</v>
      </c>
      <c r="BS29" s="173">
        <v>4.9320000000000003E-2</v>
      </c>
      <c r="BT29" s="173">
        <v>5.4480000000000008E-2</v>
      </c>
      <c r="BU29" s="173">
        <v>0.32112000000000002</v>
      </c>
      <c r="BV29" s="75">
        <v>8.0000000000000007E-7</v>
      </c>
      <c r="BW29" s="75">
        <v>8.0000000000000007E-7</v>
      </c>
      <c r="BX29" s="73">
        <v>1.1364000000000001E-2</v>
      </c>
      <c r="BY29" s="73">
        <v>6.6600000000000001E-3</v>
      </c>
      <c r="BZ29" s="73">
        <v>4.308E-2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73">
        <v>4.2479999999999997E-2</v>
      </c>
      <c r="CH29" s="38">
        <v>0</v>
      </c>
      <c r="CI29" s="38">
        <v>0</v>
      </c>
      <c r="CJ29" s="73">
        <v>0.1278</v>
      </c>
      <c r="CK29" s="73">
        <v>0.31680000000000003</v>
      </c>
      <c r="CL29" s="174">
        <v>0</v>
      </c>
      <c r="CM29" s="73">
        <v>0.2364</v>
      </c>
      <c r="CN29" s="73">
        <v>0.14399999999999999</v>
      </c>
      <c r="CO29" s="73">
        <v>6.6000000000000003E-2</v>
      </c>
      <c r="CP29" s="174">
        <v>0</v>
      </c>
      <c r="CQ29" s="174">
        <v>2E-3</v>
      </c>
      <c r="CR29" s="73">
        <v>0.17879999999999999</v>
      </c>
      <c r="CS29" s="38">
        <v>0</v>
      </c>
      <c r="CT29" s="38">
        <v>0</v>
      </c>
      <c r="CU29" s="38"/>
      <c r="CV29" s="38"/>
      <c r="CW29" s="73">
        <v>1.5378000000000001</v>
      </c>
      <c r="CX29" s="73">
        <v>1.6434</v>
      </c>
      <c r="CY29" s="73">
        <v>12.368399999999999</v>
      </c>
      <c r="CZ29" s="38">
        <v>0</v>
      </c>
      <c r="DA29" s="38">
        <v>0</v>
      </c>
      <c r="DB29" s="73">
        <v>2.8E-3</v>
      </c>
      <c r="DC29" s="174">
        <v>0</v>
      </c>
      <c r="DD29" s="174">
        <v>0</v>
      </c>
      <c r="DE29" s="73">
        <v>2.0125000000000002</v>
      </c>
      <c r="DF29" s="38">
        <v>0</v>
      </c>
      <c r="DG29" s="38">
        <v>0</v>
      </c>
      <c r="DH29" s="38">
        <v>0</v>
      </c>
      <c r="DI29" s="38">
        <v>0</v>
      </c>
      <c r="DJ29" s="174">
        <v>2E-3</v>
      </c>
      <c r="DK29" s="174">
        <v>0</v>
      </c>
      <c r="DL29" s="174">
        <v>0</v>
      </c>
      <c r="DM29" s="174">
        <v>0</v>
      </c>
      <c r="DN29" s="174">
        <v>0</v>
      </c>
      <c r="DO29" s="174">
        <v>0</v>
      </c>
      <c r="DP29" s="100">
        <f t="shared" si="0"/>
        <v>29.380090800000005</v>
      </c>
    </row>
    <row r="30" spans="3:120" ht="15.75" x14ac:dyDescent="0.25">
      <c r="C30" s="96" t="s">
        <v>114</v>
      </c>
      <c r="D30" s="171">
        <v>1.0326</v>
      </c>
      <c r="E30" s="171">
        <v>2.0724</v>
      </c>
      <c r="F30" s="171">
        <v>0.48672000000000004</v>
      </c>
      <c r="G30" s="171">
        <v>0.26712000000000002</v>
      </c>
      <c r="H30" s="73">
        <v>7.2720000000000007E-2</v>
      </c>
      <c r="I30" s="73">
        <v>2.1600000000000001E-2</v>
      </c>
      <c r="J30" s="73">
        <v>3.8240000000000001E-3</v>
      </c>
      <c r="K30" s="73">
        <v>1.1207999999999999E-2</v>
      </c>
      <c r="L30" s="73">
        <v>1.6504000000000001E-2</v>
      </c>
      <c r="M30" s="172">
        <v>2.5119999999999999E-3</v>
      </c>
      <c r="N30" s="126">
        <v>4.5179999999999998E-2</v>
      </c>
      <c r="O30" s="126">
        <v>8.7480000000000002E-2</v>
      </c>
      <c r="P30" s="126">
        <v>4.7759999999999997E-2</v>
      </c>
      <c r="Q30" s="74">
        <v>4.5719999999999997E-2</v>
      </c>
      <c r="R30" s="73">
        <v>4.3200000000000001E-3</v>
      </c>
      <c r="S30" s="75">
        <v>1.0000000000000002E-6</v>
      </c>
      <c r="T30" s="73">
        <v>0.1512</v>
      </c>
      <c r="U30" s="97">
        <v>0.34895999999999999</v>
      </c>
      <c r="V30" s="97">
        <v>9.2999999999999999E-2</v>
      </c>
      <c r="W30" s="73">
        <v>2.3220000000000001E-2</v>
      </c>
      <c r="X30" s="73">
        <v>1.8519999999999998E-2</v>
      </c>
      <c r="Y30" s="73">
        <v>0.37368000000000001</v>
      </c>
      <c r="Z30" s="73">
        <v>0.99936000000000003</v>
      </c>
      <c r="AA30" s="73">
        <v>0.44303999999999999</v>
      </c>
      <c r="AB30" s="73">
        <v>0.15792</v>
      </c>
      <c r="AC30" s="73">
        <v>0.30048000000000002</v>
      </c>
      <c r="AD30" s="75">
        <v>1.0000000000000002E-6</v>
      </c>
      <c r="AE30" s="73">
        <v>0.13031999999999999</v>
      </c>
      <c r="AF30" s="73">
        <v>3.2607999999999998E-2</v>
      </c>
      <c r="AG30" s="73">
        <v>4.4991999999999997E-2</v>
      </c>
      <c r="AH30" s="73">
        <v>2.5440000000000001E-2</v>
      </c>
      <c r="AI30" s="73">
        <v>4.1759999999999999E-2</v>
      </c>
      <c r="AJ30" s="73">
        <v>2.4288000000000001E-2</v>
      </c>
      <c r="AK30" s="73">
        <v>1.6000000000000001E-3</v>
      </c>
      <c r="AL30" s="73">
        <v>6.4320000000000002E-2</v>
      </c>
      <c r="AM30" s="73">
        <v>4.3200000000000001E-3</v>
      </c>
      <c r="AN30" s="102">
        <v>0.10116</v>
      </c>
      <c r="AO30" s="102">
        <v>6.4320000000000002E-3</v>
      </c>
      <c r="AP30" s="75">
        <v>2.7360000000000002E-3</v>
      </c>
      <c r="AQ30" s="75">
        <v>0.161</v>
      </c>
      <c r="AR30" s="73">
        <v>0.122</v>
      </c>
      <c r="AS30" s="73">
        <v>0.32723999999999998</v>
      </c>
      <c r="AT30" s="73">
        <v>0.16164000000000001</v>
      </c>
      <c r="AU30" s="73">
        <v>9.9600000000000001E-3</v>
      </c>
      <c r="AV30" s="75">
        <v>7.1779999999999997E-2</v>
      </c>
      <c r="AW30" s="73">
        <v>7.26E-3</v>
      </c>
      <c r="AX30" s="73">
        <v>9.5999999999999992E-3</v>
      </c>
      <c r="AY30" s="73">
        <v>1.9E-2</v>
      </c>
      <c r="AZ30" s="73">
        <v>8.6399999999999997E-4</v>
      </c>
      <c r="BA30" s="75">
        <v>5.4479999999999997E-3</v>
      </c>
      <c r="BB30" s="75">
        <v>2.3279999999999999E-2</v>
      </c>
      <c r="BC30" s="73">
        <v>3.8039999999999997E-2</v>
      </c>
      <c r="BD30" s="73">
        <v>2.4389999999999998E-2</v>
      </c>
      <c r="BE30" s="75">
        <v>1.0000000000000002E-6</v>
      </c>
      <c r="BF30" s="73">
        <v>0.12501000000000001</v>
      </c>
      <c r="BG30" s="73">
        <v>0.33289999999999997</v>
      </c>
      <c r="BH30" s="75">
        <v>0.18374399999999999</v>
      </c>
      <c r="BI30" s="73">
        <v>1.3259999999999999E-2</v>
      </c>
      <c r="BJ30" s="73">
        <v>0.36480000000000001</v>
      </c>
      <c r="BK30" s="74">
        <v>0.63839999999999997</v>
      </c>
      <c r="BL30" s="75">
        <v>1.0000000000000002E-6</v>
      </c>
      <c r="BM30" s="75">
        <v>1.0000000000000002E-6</v>
      </c>
      <c r="BN30" s="75">
        <v>1.0000000000000002E-6</v>
      </c>
      <c r="BO30" s="75">
        <v>1.0000000000000002E-6</v>
      </c>
      <c r="BP30" s="75">
        <v>1.0000000000000002E-6</v>
      </c>
      <c r="BQ30" s="75">
        <v>1.0000000000000002E-6</v>
      </c>
      <c r="BR30" s="173">
        <v>5.0400000000000002E-3</v>
      </c>
      <c r="BS30" s="173">
        <v>5.0760000000000007E-2</v>
      </c>
      <c r="BT30" s="173">
        <v>5.4719999999999998E-2</v>
      </c>
      <c r="BU30" s="173">
        <v>0.32303999999999999</v>
      </c>
      <c r="BV30" s="75">
        <v>1.0000000000000002E-6</v>
      </c>
      <c r="BW30" s="75">
        <v>1.0000000000000002E-6</v>
      </c>
      <c r="BX30" s="73">
        <v>1.1351999999999999E-2</v>
      </c>
      <c r="BY30" s="73">
        <v>6.8399999999999997E-3</v>
      </c>
      <c r="BZ30" s="73">
        <v>4.2959999999999998E-2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73">
        <v>4.3200000000000002E-2</v>
      </c>
      <c r="CH30" s="38">
        <v>0</v>
      </c>
      <c r="CI30" s="38">
        <v>0</v>
      </c>
      <c r="CJ30" s="73">
        <v>0.12528</v>
      </c>
      <c r="CK30" s="73">
        <v>0.29232000000000002</v>
      </c>
      <c r="CL30" s="174">
        <v>0</v>
      </c>
      <c r="CM30" s="73">
        <v>0.2334</v>
      </c>
      <c r="CN30" s="73">
        <v>0.1434</v>
      </c>
      <c r="CO30" s="73">
        <v>6.6000000000000003E-2</v>
      </c>
      <c r="CP30" s="174">
        <v>0</v>
      </c>
      <c r="CQ30" s="174">
        <v>2E-3</v>
      </c>
      <c r="CR30" s="73">
        <v>0.20399999999999999</v>
      </c>
      <c r="CS30" s="38">
        <v>0</v>
      </c>
      <c r="CT30" s="38">
        <v>0</v>
      </c>
      <c r="CU30" s="38"/>
      <c r="CV30" s="38"/>
      <c r="CW30" s="73">
        <v>1.5708</v>
      </c>
      <c r="CX30" s="73">
        <v>1.5773999999999999</v>
      </c>
      <c r="CY30" s="73">
        <v>13.219799999999999</v>
      </c>
      <c r="CZ30" s="38">
        <v>0</v>
      </c>
      <c r="DA30" s="38">
        <v>0</v>
      </c>
      <c r="DB30" s="73">
        <v>2.8E-3</v>
      </c>
      <c r="DC30" s="174">
        <v>0</v>
      </c>
      <c r="DD30" s="174">
        <v>0</v>
      </c>
      <c r="DE30" s="73">
        <v>1.9060999999999999</v>
      </c>
      <c r="DF30" s="38">
        <v>0</v>
      </c>
      <c r="DG30" s="38">
        <v>0</v>
      </c>
      <c r="DH30" s="38">
        <v>0</v>
      </c>
      <c r="DI30" s="38">
        <v>0</v>
      </c>
      <c r="DJ30" s="174">
        <v>2E-3</v>
      </c>
      <c r="DK30" s="174">
        <v>0</v>
      </c>
      <c r="DL30" s="174">
        <v>0</v>
      </c>
      <c r="DM30" s="174">
        <v>0</v>
      </c>
      <c r="DN30" s="174">
        <v>0</v>
      </c>
      <c r="DO30" s="174">
        <v>0</v>
      </c>
      <c r="DP30" s="100">
        <f t="shared" si="0"/>
        <v>30.129863</v>
      </c>
    </row>
    <row r="31" spans="3:120" ht="16.5" thickBot="1" x14ac:dyDescent="0.3">
      <c r="C31" s="96" t="s">
        <v>115</v>
      </c>
      <c r="D31" s="171">
        <v>1.0212000000000001</v>
      </c>
      <c r="E31" s="171">
        <v>2.0699999999999998</v>
      </c>
      <c r="F31" s="171">
        <v>0.48743999999999998</v>
      </c>
      <c r="G31" s="171">
        <v>0.26748000000000005</v>
      </c>
      <c r="H31" s="73">
        <v>0.15966</v>
      </c>
      <c r="I31" s="73">
        <v>2.1600000000000001E-2</v>
      </c>
      <c r="J31" s="73">
        <v>2.6719999999999999E-3</v>
      </c>
      <c r="K31" s="73">
        <v>6.0639999999999999E-3</v>
      </c>
      <c r="L31" s="73">
        <v>9.8480000000000009E-3</v>
      </c>
      <c r="M31" s="172">
        <v>1.4480000000000001E-3</v>
      </c>
      <c r="N31" s="126">
        <v>4.5359999999999998E-2</v>
      </c>
      <c r="O31" s="126">
        <v>8.6580000000000004E-2</v>
      </c>
      <c r="P31" s="126">
        <v>4.7640000000000002E-2</v>
      </c>
      <c r="Q31" s="74">
        <v>4.6080000000000003E-2</v>
      </c>
      <c r="R31" s="73">
        <v>4.3200000000000001E-3</v>
      </c>
      <c r="S31" s="75">
        <v>8.0000000000000007E-7</v>
      </c>
      <c r="T31" s="73">
        <v>0.1648</v>
      </c>
      <c r="U31" s="97">
        <v>0.39856000000000003</v>
      </c>
      <c r="V31" s="97">
        <v>9.4E-2</v>
      </c>
      <c r="W31" s="103">
        <v>2.2769999999999999E-2</v>
      </c>
      <c r="X31" s="103">
        <v>1.864E-2</v>
      </c>
      <c r="Y31" s="103">
        <v>0.35927999999999999</v>
      </c>
      <c r="Z31" s="103">
        <v>1.00224</v>
      </c>
      <c r="AA31" s="103">
        <v>0.49584</v>
      </c>
      <c r="AB31" s="103">
        <v>0.16031999999999999</v>
      </c>
      <c r="AC31" s="103">
        <v>0.30431999999999998</v>
      </c>
      <c r="AD31" s="75">
        <v>8.0000000000000007E-7</v>
      </c>
      <c r="AE31" s="103">
        <v>0.13031999999999999</v>
      </c>
      <c r="AF31" s="103">
        <v>3.2480000000000002E-2</v>
      </c>
      <c r="AG31" s="103">
        <v>4.512E-2</v>
      </c>
      <c r="AH31" s="103">
        <v>2.6495999999999999E-2</v>
      </c>
      <c r="AI31" s="103">
        <v>4.1343999999999999E-2</v>
      </c>
      <c r="AJ31" s="103">
        <v>2.4095999999999999E-2</v>
      </c>
      <c r="AK31" s="103">
        <v>1.5039999999999999E-3</v>
      </c>
      <c r="AL31" s="103">
        <v>6.3264000000000001E-2</v>
      </c>
      <c r="AM31" s="103">
        <v>4.0800000000000003E-3</v>
      </c>
      <c r="AN31" s="104">
        <v>0.10026</v>
      </c>
      <c r="AO31" s="129">
        <v>6.3600000000000002E-3</v>
      </c>
      <c r="AP31" s="75">
        <v>2.9039999999999999E-3</v>
      </c>
      <c r="AQ31" s="75">
        <v>0.13600000000000001</v>
      </c>
      <c r="AR31" s="73">
        <v>0.124</v>
      </c>
      <c r="AS31" s="73">
        <v>0.31694</v>
      </c>
      <c r="AT31" s="73">
        <v>0.15156</v>
      </c>
      <c r="AU31" s="103">
        <v>9.9799999999999993E-3</v>
      </c>
      <c r="AV31" s="75">
        <v>7.1419999999999997E-2</v>
      </c>
      <c r="AW31" s="103">
        <v>7.3800000000000003E-3</v>
      </c>
      <c r="AX31" s="103">
        <v>9.3600000000000003E-3</v>
      </c>
      <c r="AY31" s="73">
        <v>1.8460000000000001E-2</v>
      </c>
      <c r="AZ31" s="73">
        <v>8.6399999999999997E-4</v>
      </c>
      <c r="BA31" s="75">
        <v>4.5599999999999998E-3</v>
      </c>
      <c r="BB31" s="75">
        <v>2.2679999999999999E-2</v>
      </c>
      <c r="BC31" s="73">
        <v>3.8280000000000002E-2</v>
      </c>
      <c r="BD31" s="103">
        <v>2.4299999999999999E-2</v>
      </c>
      <c r="BE31" s="75">
        <v>8.0000000000000007E-7</v>
      </c>
      <c r="BF31" s="73">
        <v>0.12816</v>
      </c>
      <c r="BG31" s="103">
        <v>0.28070000000000001</v>
      </c>
      <c r="BH31" s="75">
        <v>0.184224</v>
      </c>
      <c r="BI31" s="103">
        <v>1.281E-2</v>
      </c>
      <c r="BJ31" s="103">
        <v>0.36320000000000002</v>
      </c>
      <c r="BK31" s="74">
        <v>0.34</v>
      </c>
      <c r="BL31" s="75">
        <v>8.0000000000000007E-7</v>
      </c>
      <c r="BM31" s="75">
        <v>8.0000000000000007E-7</v>
      </c>
      <c r="BN31" s="75">
        <v>8.0000000000000007E-7</v>
      </c>
      <c r="BO31" s="75">
        <v>8.0000000000000007E-7</v>
      </c>
      <c r="BP31" s="75">
        <v>8.0000000000000007E-7</v>
      </c>
      <c r="BQ31" s="75">
        <v>8.0000000000000007E-7</v>
      </c>
      <c r="BR31" s="173">
        <v>5.0400000000000002E-3</v>
      </c>
      <c r="BS31" s="173">
        <v>4.9320000000000003E-2</v>
      </c>
      <c r="BT31" s="173">
        <v>5.4719999999999998E-2</v>
      </c>
      <c r="BU31" s="173">
        <v>0.32256000000000001</v>
      </c>
      <c r="BV31" s="75">
        <v>8.0000000000000007E-7</v>
      </c>
      <c r="BW31" s="75">
        <v>8.0000000000000007E-7</v>
      </c>
      <c r="BX31" s="73">
        <v>1.1351999999999999E-2</v>
      </c>
      <c r="BY31" s="73">
        <v>6.6600000000000001E-3</v>
      </c>
      <c r="BZ31" s="73">
        <v>4.3319999999999997E-2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73">
        <v>4.1399999999999999E-2</v>
      </c>
      <c r="CH31" s="38">
        <v>0</v>
      </c>
      <c r="CI31" s="38">
        <v>0</v>
      </c>
      <c r="CJ31" s="73">
        <v>0.09</v>
      </c>
      <c r="CK31" s="73">
        <v>0.30599999999999999</v>
      </c>
      <c r="CL31" s="174">
        <v>0</v>
      </c>
      <c r="CM31" s="73">
        <v>0.21179999999999999</v>
      </c>
      <c r="CN31" s="73">
        <v>0.14280000000000001</v>
      </c>
      <c r="CO31" s="73">
        <v>6.6000000000000003E-2</v>
      </c>
      <c r="CP31" s="174">
        <v>0</v>
      </c>
      <c r="CQ31" s="174">
        <v>2E-3</v>
      </c>
      <c r="CR31" s="73">
        <v>0.1842</v>
      </c>
      <c r="CS31" s="38">
        <v>0</v>
      </c>
      <c r="CT31" s="38">
        <v>0</v>
      </c>
      <c r="CU31" s="38"/>
      <c r="CV31" s="38"/>
      <c r="CW31" s="73">
        <v>1.5444</v>
      </c>
      <c r="CX31" s="73">
        <v>1.6037999999999999</v>
      </c>
      <c r="CY31" s="73">
        <v>12.8766</v>
      </c>
      <c r="CZ31" s="38">
        <v>0</v>
      </c>
      <c r="DA31" s="38">
        <v>0</v>
      </c>
      <c r="DB31" s="73">
        <v>2.8E-3</v>
      </c>
      <c r="DC31" s="174">
        <v>0</v>
      </c>
      <c r="DD31" s="174">
        <v>0</v>
      </c>
      <c r="DE31" s="73">
        <v>1.7773000000000001</v>
      </c>
      <c r="DF31" s="38">
        <v>0</v>
      </c>
      <c r="DG31" s="38">
        <v>0</v>
      </c>
      <c r="DH31" s="38">
        <v>0</v>
      </c>
      <c r="DI31" s="38">
        <v>0</v>
      </c>
      <c r="DJ31" s="174">
        <v>2E-3</v>
      </c>
      <c r="DK31" s="174">
        <v>0</v>
      </c>
      <c r="DL31" s="174">
        <v>0</v>
      </c>
      <c r="DM31" s="174">
        <v>0</v>
      </c>
      <c r="DN31" s="174">
        <v>0</v>
      </c>
      <c r="DO31" s="174">
        <v>0</v>
      </c>
      <c r="DP31" s="100">
        <f t="shared" si="0"/>
        <v>29.3653488</v>
      </c>
    </row>
    <row r="32" spans="3:120" ht="23.25" customHeight="1" thickTop="1" x14ac:dyDescent="0.25">
      <c r="C32" s="105" t="s">
        <v>135</v>
      </c>
      <c r="D32" s="106">
        <f t="shared" ref="D32:F32" si="1">SUM(D8:D31)</f>
        <v>24.922799999999999</v>
      </c>
      <c r="E32" s="106">
        <f t="shared" si="1"/>
        <v>48.765600000000006</v>
      </c>
      <c r="F32" s="106">
        <f t="shared" si="1"/>
        <v>11.625119999999999</v>
      </c>
      <c r="G32" s="106">
        <f>SUM(G8:G31)</f>
        <v>6.4080000000000004</v>
      </c>
      <c r="H32" s="106">
        <f t="shared" ref="H32:CE32" si="2">SUM(H8:H31)</f>
        <v>2.20356</v>
      </c>
      <c r="I32" s="106">
        <f t="shared" si="2"/>
        <v>0.48744000000000004</v>
      </c>
      <c r="J32" s="106">
        <f t="shared" si="2"/>
        <v>0.10889600000000001</v>
      </c>
      <c r="K32" s="106">
        <f t="shared" si="2"/>
        <v>0.50135199999999991</v>
      </c>
      <c r="L32" s="106">
        <f t="shared" si="2"/>
        <v>0.44191200000000014</v>
      </c>
      <c r="M32" s="106">
        <f t="shared" si="2"/>
        <v>6.8847999999999993E-2</v>
      </c>
      <c r="N32" s="106">
        <f t="shared" si="2"/>
        <v>1.0335599999999998</v>
      </c>
      <c r="O32" s="106">
        <f t="shared" si="2"/>
        <v>2.3149800000000007</v>
      </c>
      <c r="P32" s="106">
        <f t="shared" si="2"/>
        <v>1.1204399999999999</v>
      </c>
      <c r="Q32" s="106">
        <f t="shared" si="2"/>
        <v>1.0249199999999998</v>
      </c>
      <c r="R32" s="106">
        <f t="shared" si="2"/>
        <v>0.35951999999999995</v>
      </c>
      <c r="S32" s="106">
        <f t="shared" si="2"/>
        <v>2.0600000000000003E-5</v>
      </c>
      <c r="T32" s="106">
        <f t="shared" si="2"/>
        <v>4.0455999999999994</v>
      </c>
      <c r="U32" s="106">
        <f t="shared" si="2"/>
        <v>11.249439999999998</v>
      </c>
      <c r="V32" s="106">
        <f t="shared" si="2"/>
        <v>2.4719999999999995</v>
      </c>
      <c r="W32" s="106">
        <f t="shared" si="2"/>
        <v>0.48563999999999996</v>
      </c>
      <c r="X32" s="106">
        <f t="shared" si="2"/>
        <v>0.47400000000000003</v>
      </c>
      <c r="Y32" s="106">
        <f t="shared" si="2"/>
        <v>9.1022400000000001</v>
      </c>
      <c r="Z32" s="106">
        <f t="shared" si="2"/>
        <v>24.296399999999998</v>
      </c>
      <c r="AA32" s="106">
        <f t="shared" si="2"/>
        <v>11.286719999999997</v>
      </c>
      <c r="AB32" s="106">
        <f t="shared" si="2"/>
        <v>4.5009600000000001</v>
      </c>
      <c r="AC32" s="106">
        <f t="shared" si="2"/>
        <v>7.1347199999999997</v>
      </c>
      <c r="AD32" s="106">
        <f t="shared" si="2"/>
        <v>2.0600000000000003E-5</v>
      </c>
      <c r="AE32" s="106">
        <f t="shared" si="2"/>
        <v>3.2319000000000004</v>
      </c>
      <c r="AF32" s="106">
        <f t="shared" si="2"/>
        <v>0.85001599999999988</v>
      </c>
      <c r="AG32" s="106">
        <f t="shared" si="2"/>
        <v>1.0744639999999999</v>
      </c>
      <c r="AH32" s="106">
        <f t="shared" si="2"/>
        <v>0.65327999999999997</v>
      </c>
      <c r="AI32" s="106">
        <f t="shared" si="2"/>
        <v>1.0683199999999999</v>
      </c>
      <c r="AJ32" s="106">
        <f t="shared" si="2"/>
        <v>0.57686399999999993</v>
      </c>
      <c r="AK32" s="106">
        <f t="shared" si="2"/>
        <v>4.1087999999999993E-2</v>
      </c>
      <c r="AL32" s="106">
        <f t="shared" si="2"/>
        <v>1.5030399999999997</v>
      </c>
      <c r="AM32" s="106">
        <f t="shared" si="2"/>
        <v>0.10292800000000001</v>
      </c>
      <c r="AN32" s="106">
        <f t="shared" si="2"/>
        <v>2.4283800000000002</v>
      </c>
      <c r="AO32" s="106">
        <f t="shared" si="2"/>
        <v>0.32543999999999995</v>
      </c>
      <c r="AP32" s="106">
        <f t="shared" si="2"/>
        <v>0.30924000000000001</v>
      </c>
      <c r="AQ32" s="106">
        <f t="shared" si="2"/>
        <v>4.7289999999999992</v>
      </c>
      <c r="AR32" s="106">
        <f t="shared" si="2"/>
        <v>3.6049999999999995</v>
      </c>
      <c r="AS32" s="106">
        <f t="shared" si="2"/>
        <v>7.5520400000000008</v>
      </c>
      <c r="AT32" s="106">
        <f t="shared" si="2"/>
        <v>3.79854</v>
      </c>
      <c r="AU32" s="106">
        <f t="shared" si="2"/>
        <v>0.23818</v>
      </c>
      <c r="AV32" s="106">
        <f t="shared" ref="AV32:AX32" si="3">SUM(AV8:AV31)</f>
        <v>1.8174800000000002</v>
      </c>
      <c r="AW32" s="106">
        <f t="shared" si="3"/>
        <v>0.17495999999999998</v>
      </c>
      <c r="AX32" s="106">
        <f t="shared" si="3"/>
        <v>0.39299999999999996</v>
      </c>
      <c r="AY32" s="106">
        <f t="shared" si="2"/>
        <v>2.3595599999999997</v>
      </c>
      <c r="AZ32" s="106">
        <f t="shared" si="2"/>
        <v>4.5527999999999992E-2</v>
      </c>
      <c r="BA32" s="106">
        <f t="shared" si="2"/>
        <v>0.12487199999999998</v>
      </c>
      <c r="BB32" s="106">
        <f t="shared" si="2"/>
        <v>0.71099999999999997</v>
      </c>
      <c r="BC32" s="106">
        <f t="shared" si="2"/>
        <v>1.0036799999999999</v>
      </c>
      <c r="BD32" s="106">
        <f t="shared" si="2"/>
        <v>0.63405</v>
      </c>
      <c r="BE32" s="106">
        <f t="shared" si="2"/>
        <v>2.0600000000000003E-5</v>
      </c>
      <c r="BF32" s="106">
        <f t="shared" si="2"/>
        <v>2.96739</v>
      </c>
      <c r="BG32" s="106">
        <f t="shared" si="2"/>
        <v>7.8005000000000004</v>
      </c>
      <c r="BH32" s="106">
        <f t="shared" si="2"/>
        <v>4.6196640000000002</v>
      </c>
      <c r="BI32" s="106">
        <f t="shared" si="2"/>
        <v>0.37062</v>
      </c>
      <c r="BJ32" s="106">
        <f t="shared" si="2"/>
        <v>9.9103999999999992</v>
      </c>
      <c r="BK32" s="106">
        <f t="shared" si="2"/>
        <v>14.211999999999998</v>
      </c>
      <c r="BL32" s="106">
        <f>SUM(BL8:BL31)</f>
        <v>2.0600000000000003E-5</v>
      </c>
      <c r="BM32" s="106">
        <f t="shared" ref="BM32:BZ32" si="4">SUM(BM8:BM31)</f>
        <v>2.0600000000000003E-5</v>
      </c>
      <c r="BN32" s="106">
        <f t="shared" si="4"/>
        <v>2.0600000000000003E-5</v>
      </c>
      <c r="BO32" s="106">
        <f t="shared" si="4"/>
        <v>2.0600000000000003E-5</v>
      </c>
      <c r="BP32" s="106">
        <f t="shared" si="4"/>
        <v>2.0600000000000003E-5</v>
      </c>
      <c r="BQ32" s="106">
        <f t="shared" si="4"/>
        <v>2.0600000000000003E-5</v>
      </c>
      <c r="BR32" s="106">
        <f t="shared" si="4"/>
        <v>0.11844000000000005</v>
      </c>
      <c r="BS32" s="106">
        <f t="shared" si="4"/>
        <v>1.2891600000000001</v>
      </c>
      <c r="BT32" s="106">
        <f t="shared" si="4"/>
        <v>1.0812000000000002</v>
      </c>
      <c r="BU32" s="106">
        <f t="shared" si="4"/>
        <v>4.9658399999999991</v>
      </c>
      <c r="BV32" s="106">
        <f t="shared" si="4"/>
        <v>2.0600000000000003E-5</v>
      </c>
      <c r="BW32" s="106">
        <f t="shared" si="4"/>
        <v>2.0600000000000003E-5</v>
      </c>
      <c r="BX32" s="106">
        <f t="shared" si="4"/>
        <v>0.18456</v>
      </c>
      <c r="BY32" s="106">
        <f t="shared" si="4"/>
        <v>0.27000000000000007</v>
      </c>
      <c r="BZ32" s="106">
        <f t="shared" si="4"/>
        <v>1.0148399999999997</v>
      </c>
      <c r="CA32" s="106">
        <f t="shared" si="2"/>
        <v>0</v>
      </c>
      <c r="CB32" s="106">
        <f t="shared" si="2"/>
        <v>0</v>
      </c>
      <c r="CC32" s="106">
        <f t="shared" si="2"/>
        <v>0</v>
      </c>
      <c r="CD32" s="106">
        <f t="shared" si="2"/>
        <v>0</v>
      </c>
      <c r="CE32" s="106">
        <f t="shared" si="2"/>
        <v>0</v>
      </c>
      <c r="CF32" s="106">
        <f t="shared" ref="CF32:DK32" si="5">SUM(CF8:CF31)</f>
        <v>0</v>
      </c>
      <c r="CG32" s="106">
        <f t="shared" si="5"/>
        <v>0.94968000000000008</v>
      </c>
      <c r="CH32" s="106">
        <f t="shared" si="5"/>
        <v>0</v>
      </c>
      <c r="CI32" s="106">
        <f t="shared" si="5"/>
        <v>0</v>
      </c>
      <c r="CJ32" s="106">
        <f t="shared" si="5"/>
        <v>4.1399999999999997</v>
      </c>
      <c r="CK32" s="106">
        <f t="shared" si="5"/>
        <v>7.6143599999999996</v>
      </c>
      <c r="CL32" s="106">
        <f t="shared" si="5"/>
        <v>0</v>
      </c>
      <c r="CM32" s="106">
        <f t="shared" si="5"/>
        <v>6.1277999999999979</v>
      </c>
      <c r="CN32" s="106">
        <f t="shared" si="5"/>
        <v>3.5904000000000007</v>
      </c>
      <c r="CO32" s="106">
        <f t="shared" si="5"/>
        <v>1.6332000000000004</v>
      </c>
      <c r="CP32" s="106">
        <f t="shared" si="5"/>
        <v>0</v>
      </c>
      <c r="CQ32" s="106">
        <f t="shared" si="5"/>
        <v>4.8000000000000029E-2</v>
      </c>
      <c r="CR32" s="106">
        <f t="shared" si="5"/>
        <v>6.0143999999999993</v>
      </c>
      <c r="CS32" s="106">
        <f t="shared" si="5"/>
        <v>0</v>
      </c>
      <c r="CT32" s="106">
        <f t="shared" si="5"/>
        <v>0</v>
      </c>
      <c r="CU32" s="106">
        <f t="shared" si="5"/>
        <v>0</v>
      </c>
      <c r="CV32" s="106">
        <f t="shared" si="5"/>
        <v>0</v>
      </c>
      <c r="CW32" s="106">
        <f t="shared" si="5"/>
        <v>41.388599999999997</v>
      </c>
      <c r="CX32" s="106">
        <f t="shared" si="5"/>
        <v>36.913800000000002</v>
      </c>
      <c r="CY32" s="106">
        <f t="shared" si="5"/>
        <v>339.35880000000009</v>
      </c>
      <c r="CZ32" s="106">
        <f t="shared" si="5"/>
        <v>0</v>
      </c>
      <c r="DA32" s="106">
        <f t="shared" si="5"/>
        <v>0</v>
      </c>
      <c r="DB32" s="106">
        <f t="shared" si="5"/>
        <v>6.7199999999999968E-2</v>
      </c>
      <c r="DC32" s="106">
        <f t="shared" si="5"/>
        <v>0</v>
      </c>
      <c r="DD32" s="106">
        <f t="shared" si="5"/>
        <v>0</v>
      </c>
      <c r="DE32" s="106">
        <f t="shared" si="5"/>
        <v>45.798900000000003</v>
      </c>
      <c r="DF32" s="106">
        <f t="shared" si="5"/>
        <v>0</v>
      </c>
      <c r="DG32" s="106">
        <f t="shared" si="5"/>
        <v>0</v>
      </c>
      <c r="DH32" s="106">
        <f t="shared" si="5"/>
        <v>0</v>
      </c>
      <c r="DI32" s="106">
        <f t="shared" si="5"/>
        <v>0</v>
      </c>
      <c r="DJ32" s="106">
        <f t="shared" si="5"/>
        <v>4.8000000000000029E-2</v>
      </c>
      <c r="DK32" s="106">
        <f t="shared" si="5"/>
        <v>0</v>
      </c>
      <c r="DL32" s="106">
        <f t="shared" ref="DL32:DP32" si="6">SUM(DL8:DL31)</f>
        <v>0</v>
      </c>
      <c r="DM32" s="106">
        <f t="shared" si="6"/>
        <v>0</v>
      </c>
      <c r="DN32" s="106">
        <f t="shared" si="6"/>
        <v>0</v>
      </c>
      <c r="DO32" s="106">
        <f t="shared" si="6"/>
        <v>0</v>
      </c>
      <c r="DP32" s="106">
        <f t="shared" si="6"/>
        <v>758.28449859999989</v>
      </c>
    </row>
    <row r="33" spans="3:120" ht="44.25" customHeight="1" x14ac:dyDescent="0.25">
      <c r="C33" s="107" t="s">
        <v>204</v>
      </c>
      <c r="D33" s="116"/>
      <c r="E33" s="116"/>
      <c r="F33" s="116"/>
      <c r="G33" s="108"/>
      <c r="H33" s="109"/>
      <c r="I33" s="109"/>
      <c r="J33" s="124"/>
      <c r="K33" s="124"/>
      <c r="L33" s="124"/>
      <c r="M33" s="109"/>
      <c r="N33" s="124"/>
      <c r="O33" s="124"/>
      <c r="P33" s="124"/>
      <c r="Q33" s="109"/>
      <c r="R33" s="124"/>
      <c r="S33" s="124"/>
      <c r="T33" s="124"/>
      <c r="U33" s="109"/>
      <c r="V33" s="109"/>
      <c r="W33" s="109"/>
      <c r="X33" s="109"/>
      <c r="Y33" s="124"/>
      <c r="Z33" s="124"/>
      <c r="AA33" s="124"/>
      <c r="AB33" s="124"/>
      <c r="AC33" s="124"/>
      <c r="AD33" s="109"/>
      <c r="AE33" s="124"/>
      <c r="AF33" s="124"/>
      <c r="AG33" s="124"/>
      <c r="AH33" s="124"/>
      <c r="AI33" s="124"/>
      <c r="AJ33" s="124"/>
      <c r="AK33" s="124"/>
      <c r="AL33" s="124"/>
      <c r="AM33" s="124"/>
      <c r="AN33" s="109"/>
      <c r="AO33" s="124"/>
      <c r="AP33" s="109"/>
      <c r="AQ33" s="124"/>
      <c r="AR33" s="109"/>
      <c r="AS33" s="124"/>
      <c r="AT33" s="109"/>
      <c r="AU33" s="109"/>
      <c r="AV33" s="109"/>
      <c r="AW33" s="109"/>
      <c r="AX33" s="109"/>
      <c r="AY33" s="109"/>
      <c r="AZ33" s="124"/>
      <c r="BA33" s="109"/>
      <c r="BB33" s="124"/>
      <c r="BC33" s="109"/>
      <c r="BD33" s="109"/>
      <c r="BE33" s="109"/>
      <c r="BF33" s="109"/>
      <c r="BG33" s="109"/>
      <c r="BH33" s="109"/>
      <c r="BI33" s="109"/>
      <c r="BJ33" s="124"/>
      <c r="BK33" s="109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8"/>
    </row>
    <row r="34" spans="3:120" ht="14.25" customHeight="1" x14ac:dyDescent="0.25">
      <c r="C34" s="110"/>
      <c r="D34" s="117"/>
      <c r="E34" s="117"/>
      <c r="F34" s="117"/>
    </row>
    <row r="35" spans="3:120" ht="24.75" customHeight="1" x14ac:dyDescent="0.3">
      <c r="C35" s="51" t="s">
        <v>241</v>
      </c>
      <c r="D35" s="51"/>
      <c r="E35" s="51"/>
      <c r="F35" s="51"/>
      <c r="G35" s="58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</row>
    <row r="36" spans="3:120" ht="11.25" customHeight="1" x14ac:dyDescent="0.25">
      <c r="C36" s="112"/>
      <c r="D36" s="118"/>
      <c r="E36" s="118"/>
      <c r="F36" s="118"/>
    </row>
    <row r="37" spans="3:120" ht="28.5" customHeight="1" thickBot="1" x14ac:dyDescent="0.3">
      <c r="C37" s="113" t="s">
        <v>205</v>
      </c>
      <c r="D37" s="119"/>
      <c r="E37" s="119"/>
      <c r="F37" s="119"/>
      <c r="G37" s="114"/>
      <c r="H37" s="114"/>
      <c r="I37" s="114"/>
      <c r="J37" s="125"/>
      <c r="K37" s="125"/>
      <c r="L37" s="125"/>
      <c r="M37" s="114"/>
      <c r="N37" s="125"/>
      <c r="O37" s="125"/>
      <c r="P37" s="125"/>
      <c r="Q37" s="114"/>
      <c r="R37" s="125"/>
      <c r="S37" s="125"/>
      <c r="T37" s="125"/>
      <c r="U37" s="114"/>
      <c r="V37" s="114"/>
      <c r="W37" s="114"/>
      <c r="X37" s="114"/>
      <c r="Y37" s="125"/>
      <c r="Z37" s="125"/>
      <c r="AA37" s="125"/>
      <c r="AB37" s="125"/>
      <c r="AC37" s="125"/>
      <c r="AD37" s="114"/>
      <c r="AE37" s="125"/>
      <c r="AF37" s="125"/>
      <c r="AG37" s="125"/>
      <c r="AH37" s="125"/>
      <c r="AI37" s="125"/>
      <c r="AJ37" s="125"/>
      <c r="AK37" s="125"/>
      <c r="AL37" s="125"/>
      <c r="AM37" s="125"/>
      <c r="AN37" s="114"/>
      <c r="AO37" s="125"/>
      <c r="AP37" s="114"/>
      <c r="AQ37" s="125"/>
      <c r="AR37" s="114"/>
      <c r="AS37" s="125"/>
      <c r="AT37" s="114"/>
      <c r="AU37" s="114"/>
      <c r="AV37" s="114"/>
      <c r="AW37" s="114"/>
      <c r="AX37" s="114"/>
      <c r="AY37" s="114"/>
      <c r="AZ37" s="125"/>
      <c r="BA37" s="114"/>
      <c r="BB37" s="125"/>
      <c r="BC37" s="114"/>
      <c r="BD37" s="114"/>
      <c r="BE37" s="114"/>
      <c r="BF37" s="114"/>
      <c r="BG37" s="114"/>
      <c r="BH37" s="114"/>
      <c r="BI37" s="114"/>
      <c r="BJ37" s="125"/>
      <c r="BK37" s="114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</row>
    <row r="38" spans="3:120" ht="39" customHeight="1" x14ac:dyDescent="0.25"/>
  </sheetData>
  <mergeCells count="49">
    <mergeCell ref="AU5:AU6"/>
    <mergeCell ref="AY5:AY6"/>
    <mergeCell ref="AV5:AV6"/>
    <mergeCell ref="AW5:AW6"/>
    <mergeCell ref="AX5:AX6"/>
    <mergeCell ref="BJ5:BK5"/>
    <mergeCell ref="BI5:BI6"/>
    <mergeCell ref="BD5:BD6"/>
    <mergeCell ref="BE5:BE6"/>
    <mergeCell ref="BF5:BF6"/>
    <mergeCell ref="BG5:BG6"/>
    <mergeCell ref="BH5:BH6"/>
    <mergeCell ref="CZ5:DL5"/>
    <mergeCell ref="J5:M5"/>
    <mergeCell ref="N5:Q5"/>
    <mergeCell ref="R5:U5"/>
    <mergeCell ref="H5:H6"/>
    <mergeCell ref="I5:I6"/>
    <mergeCell ref="X5:X6"/>
    <mergeCell ref="Y5:AD5"/>
    <mergeCell ref="AE5:AN5"/>
    <mergeCell ref="AO5:AP5"/>
    <mergeCell ref="V5:V6"/>
    <mergeCell ref="W5:W6"/>
    <mergeCell ref="AQ5:AR5"/>
    <mergeCell ref="AS5:AT5"/>
    <mergeCell ref="AZ5:BA5"/>
    <mergeCell ref="BB5:BC5"/>
    <mergeCell ref="DM5:DO5"/>
    <mergeCell ref="D5:G5"/>
    <mergeCell ref="C1:DF1"/>
    <mergeCell ref="DG1:DP1"/>
    <mergeCell ref="C2:DP2"/>
    <mergeCell ref="C3:DP3"/>
    <mergeCell ref="G4:CV4"/>
    <mergeCell ref="CW4:DO4"/>
    <mergeCell ref="DP4:DP6"/>
    <mergeCell ref="C4:C7"/>
    <mergeCell ref="CA5:CD5"/>
    <mergeCell ref="CE5:CF5"/>
    <mergeCell ref="CG5:CI5"/>
    <mergeCell ref="CL5:CT5"/>
    <mergeCell ref="CU5:CV5"/>
    <mergeCell ref="CW5:CY5"/>
    <mergeCell ref="BL5:BU5"/>
    <mergeCell ref="BV5:BW5"/>
    <mergeCell ref="BX5:BX6"/>
    <mergeCell ref="BY5:BY6"/>
    <mergeCell ref="BZ5:BZ6"/>
  </mergeCells>
  <phoneticPr fontId="27" type="noConversion"/>
  <pageMargins left="0.315278" right="0.315278" top="0.74791700000000005" bottom="0.74791700000000005" header="0.315278" footer="0.315278"/>
  <pageSetup paperSize="8" scale="76" fitToWidth="0" fitToHeight="0" orientation="landscape" r:id="rId1"/>
  <ignoredErrors>
    <ignoredError sqref="AX32:AY32 AV32:AW32" formulaRange="1"/>
  </ignoredErrors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Нагрузка_ПС</vt:lpstr>
      <vt:lpstr>АЧР+гр вр </vt:lpstr>
      <vt:lpstr>Ведомость учета</vt:lpstr>
      <vt:lpstr>сводная табл1</vt:lpstr>
      <vt:lpstr>табл2 субаб и сторонние</vt:lpstr>
      <vt:lpstr>'сводная табл1'!Область_печати</vt:lpstr>
      <vt:lpstr>'табл2 субаб и сторонние'!Область_печати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2009-11-30T13:20:47Z</cp:lastPrinted>
  <dcterms:created xsi:type="dcterms:W3CDTF">2006-09-28T05:33:49Z</dcterms:created>
  <dcterms:modified xsi:type="dcterms:W3CDTF">2022-12-28T09:20:05Z</dcterms:modified>
</cp:coreProperties>
</file>